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array.xml" ContentType="application/vnd.ms-excel.rdarray+xml"/>
  <Override PartName="/xl/richData/rdRichValueTypes.xml" ContentType="application/vnd.ms-excel.rdrichvaluetype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functionCache.xml" ContentType="application/vnd.ms-excel.functionCach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arco\OneDrive\Documenti\MARCOFILOCAMO_SITE\guide-it-nuove\come-utilizzare-pivotper-excel\"/>
    </mc:Choice>
  </mc:AlternateContent>
  <xr:revisionPtr revIDLastSave="0" documentId="13_ncr:1_{CF3C4F58-17D2-4FEB-8C39-1CCCF8C50939}" xr6:coauthVersionLast="47" xr6:coauthVersionMax="47" xr10:uidLastSave="{00000000-0000-0000-0000-000000000000}"/>
  <bookViews>
    <workbookView xWindow="1428" yWindow="1428" windowWidth="19200" windowHeight="10800" xr2:uid="{7964B71C-C8D7-4439-AFC7-9948D7334D30}"/>
  </bookViews>
  <sheets>
    <sheet name="CHI_SONO &gt;" sheetId="28" r:id="rId1"/>
    <sheet name="TBL_NOLEGGI_FILM" sheetId="17" r:id="rId2"/>
    <sheet name="PIVOTPER_STANDARD" sheetId="18" r:id="rId3"/>
    <sheet name="PIVOTPER_SENZA_TOTALI" sheetId="19" r:id="rId4"/>
    <sheet name="PIVOTPER_ORDINARE" sheetId="20" r:id="rId5"/>
    <sheet name="PIVOTPER_SUBTOTALI" sheetId="21" r:id="rId6"/>
    <sheet name="PIVOTPER_PERCENTUALI" sheetId="22" r:id="rId7"/>
    <sheet name="PIVOTPER_TRIMESTRI" sheetId="23" r:id="rId8"/>
    <sheet name="PIVOTPER_UN_FILTRO" sheetId="24" r:id="rId9"/>
    <sheet name="PIVOTPER_DOPPIO_FILTRO" sheetId="25" r:id="rId10"/>
    <sheet name="PIVOTPER_CALCOLI_MOLTEPLICI" sheetId="26" r:id="rId11"/>
    <sheet name="PIVOTPER_ELENCO_FILM" sheetId="27" r:id="rId12"/>
  </sheets>
  <definedNames>
    <definedName name="LIST_PROFICIENCY">_xlfn.ANCHORARRAY(#REF!)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2" i="27" l="1" a="1"/>
  <c r="B2" i="26" a="1"/>
  <c r="B4" i="24" a="1"/>
  <c r="B2" i="22" a="1"/>
  <c r="B2" i="21" a="1"/>
  <c r="B2" i="20" a="1"/>
  <c r="B2" i="19" a="1"/>
  <c r="B2" i="18" a="1"/>
  <c r="J3" i="17"/>
  <c r="J4" i="17"/>
  <c r="J5" i="17"/>
  <c r="J6" i="17"/>
  <c r="J7" i="17"/>
  <c r="J8" i="17"/>
  <c r="J9" i="17"/>
  <c r="J10" i="17"/>
  <c r="J11" i="17"/>
  <c r="J12" i="17"/>
  <c r="J13" i="17"/>
  <c r="J14" i="17"/>
  <c r="J15" i="17"/>
  <c r="J16" i="17"/>
  <c r="J17" i="17"/>
  <c r="J18" i="17"/>
  <c r="J19" i="17"/>
  <c r="J20" i="17"/>
  <c r="J21" i="17"/>
  <c r="J22" i="17"/>
  <c r="J23" i="17"/>
  <c r="J24" i="17"/>
  <c r="J25" i="17"/>
  <c r="J26" i="17"/>
  <c r="J27" i="17"/>
  <c r="J28" i="17"/>
  <c r="J29" i="17"/>
  <c r="J30" i="17"/>
  <c r="J31" i="17"/>
  <c r="J32" i="17"/>
  <c r="J33" i="17"/>
  <c r="J34" i="17"/>
  <c r="J35" i="17"/>
  <c r="J36" i="17"/>
  <c r="J37" i="17"/>
  <c r="J38" i="17"/>
  <c r="J39" i="17"/>
  <c r="J40" i="17"/>
  <c r="J41" i="17"/>
  <c r="J42" i="17"/>
  <c r="J43" i="17"/>
  <c r="J44" i="17"/>
  <c r="J45" i="17"/>
  <c r="J46" i="17"/>
  <c r="J47" i="17"/>
  <c r="J48" i="17"/>
  <c r="J49" i="17"/>
  <c r="J50" i="17"/>
  <c r="J51" i="17"/>
  <c r="J52" i="17"/>
  <c r="J53" i="17"/>
  <c r="J54" i="17"/>
  <c r="J55" i="17"/>
  <c r="J56" i="17"/>
  <c r="J57" i="17"/>
  <c r="J58" i="17"/>
  <c r="J59" i="17"/>
  <c r="J60" i="17"/>
  <c r="J61" i="17"/>
  <c r="J62" i="17"/>
  <c r="J63" i="17"/>
  <c r="J64" i="17"/>
  <c r="J65" i="17"/>
  <c r="J66" i="17"/>
  <c r="J67" i="17"/>
  <c r="J68" i="17"/>
  <c r="J69" i="17"/>
  <c r="J70" i="17"/>
  <c r="J71" i="17"/>
  <c r="J72" i="17"/>
  <c r="J73" i="17"/>
  <c r="J74" i="17"/>
  <c r="J75" i="17"/>
  <c r="J76" i="17"/>
  <c r="J77" i="17"/>
  <c r="J78" i="17"/>
  <c r="J79" i="17"/>
  <c r="J80" i="17"/>
  <c r="J81" i="17"/>
  <c r="J82" i="17"/>
  <c r="J83" i="17"/>
  <c r="J84" i="17"/>
  <c r="J85" i="17"/>
  <c r="J86" i="17"/>
  <c r="J87" i="17"/>
  <c r="J88" i="17"/>
  <c r="J89" i="17"/>
  <c r="J90" i="17"/>
  <c r="J91" i="17"/>
  <c r="J92" i="17"/>
  <c r="J93" i="17"/>
  <c r="J94" i="17"/>
  <c r="J95" i="17"/>
  <c r="J96" i="17"/>
  <c r="J97" i="17"/>
  <c r="J98" i="17"/>
  <c r="J99" i="17"/>
  <c r="J100" i="17"/>
  <c r="J101" i="17"/>
  <c r="J102" i="17"/>
  <c r="J103" i="17"/>
  <c r="J104" i="17"/>
  <c r="J105" i="17"/>
  <c r="J106" i="17"/>
  <c r="J107" i="17"/>
  <c r="J108" i="17"/>
  <c r="J109" i="17"/>
  <c r="J110" i="17"/>
  <c r="J111" i="17"/>
  <c r="J112" i="17"/>
  <c r="J113" i="17"/>
  <c r="J114" i="17"/>
  <c r="J115" i="17"/>
  <c r="J116" i="17"/>
  <c r="J117" i="17"/>
  <c r="J118" i="17"/>
  <c r="J119" i="17"/>
  <c r="J120" i="17"/>
  <c r="J121" i="17"/>
  <c r="J122" i="17"/>
  <c r="J123" i="17"/>
  <c r="J124" i="17"/>
  <c r="J125" i="17"/>
  <c r="J126" i="17"/>
  <c r="J127" i="17"/>
  <c r="J128" i="17"/>
  <c r="J129" i="17"/>
  <c r="J130" i="17"/>
  <c r="J131" i="17"/>
  <c r="J132" i="17"/>
  <c r="J133" i="17"/>
  <c r="J134" i="17"/>
  <c r="J135" i="17"/>
  <c r="J136" i="17"/>
  <c r="J137" i="17"/>
  <c r="J138" i="17"/>
  <c r="J139" i="17"/>
  <c r="J140" i="17"/>
  <c r="J141" i="17"/>
  <c r="J142" i="17"/>
  <c r="J143" i="17"/>
  <c r="J144" i="17"/>
  <c r="J145" i="17"/>
  <c r="J146" i="17"/>
  <c r="J147" i="17"/>
  <c r="J148" i="17"/>
  <c r="J149" i="17"/>
  <c r="J150" i="17"/>
  <c r="J151" i="17"/>
  <c r="J152" i="17"/>
  <c r="J153" i="17"/>
  <c r="J154" i="17"/>
  <c r="J155" i="17"/>
  <c r="J156" i="17"/>
  <c r="J157" i="17"/>
  <c r="J158" i="17"/>
  <c r="J159" i="17"/>
  <c r="J160" i="17"/>
  <c r="J161" i="17"/>
  <c r="J162" i="17"/>
  <c r="J163" i="17"/>
  <c r="J164" i="17"/>
  <c r="J165" i="17"/>
  <c r="J166" i="17"/>
  <c r="J167" i="17"/>
  <c r="J168" i="17"/>
  <c r="J169" i="17"/>
  <c r="J170" i="17"/>
  <c r="J171" i="17"/>
  <c r="J172" i="17"/>
  <c r="J173" i="17"/>
  <c r="J174" i="17"/>
  <c r="J175" i="17"/>
  <c r="J176" i="17"/>
  <c r="J177" i="17"/>
  <c r="J178" i="17"/>
  <c r="J179" i="17"/>
  <c r="J180" i="17"/>
  <c r="J181" i="17"/>
  <c r="J182" i="17"/>
  <c r="B5" i="25" l="1" a="1"/>
  <c r="B2" i="23" a="1"/>
</calcChain>
</file>

<file path=xl/functionCache.xml><?xml version="1.0" encoding="utf-8"?>
<functionCaches xmlns="http://schemas.microsoft.com/office/spreadsheetml/2025/functionCache">
  <functionCache id="0">
    <entry>
      <references>
        <reference sheetId="3" ref="G38"/>
      </references>
      <arguments>
        <argument>
          <s>per ciascuna nazione restituisci il country code da utilizzare per ottenere la bandiera di ciascuna nazione. Restituisci solo il codice in minuscolo[["Netherlands"]]:7351aff5f9bc51b482a55d152d5187f2</s>
        </argument>
      </arguments>
      <result>
        <r>0</r>
      </result>
    </entry>
    <entry>
      <references>
        <reference sheetId="3" ref="G19"/>
      </references>
      <arguments>
        <argument>
          <s>per ciascuna nazione restituisci il country code da utilizzare per ottenere la bandiera di ciascuna nazione. Restituisci solo il codice in minuscolo[["Czech Republic"]]:0782b9e4d04a58a3919f12c497b3183c</s>
        </argument>
      </arguments>
      <result>
        <r>1</r>
      </result>
    </entry>
    <entry>
      <references>
        <reference sheetId="3" ref="G7"/>
      </references>
      <arguments>
        <argument>
          <s>per ciascuna nazione restituisci il country code da utilizzare per ottenere la bandiera di ciascuna nazione. Restituisci solo il codice in minuscolo[["Ukraine"]]:a0f0f338089b5c859bf0e2212526dbe1</s>
        </argument>
      </arguments>
      <result>
        <r>2</r>
      </result>
    </entry>
    <entry>
      <references>
        <reference sheetId="3" ref="G5"/>
      </references>
      <arguments>
        <argument>
          <s>per ciascuna nazione restituisci il country code da utilizzare per ottenere la bandiera di ciascuna nazione. Restituisci solo il codice in minuscolo[["Italy"]]:05a2df9a8a3c562b84ee277d9ecccb8e</s>
        </argument>
      </arguments>
      <result>
        <r>3</r>
      </result>
    </entry>
    <entry>
      <references>
        <reference sheetId="3" ref="G12"/>
      </references>
      <arguments>
        <argument>
          <s>per ciascuna nazione restituisci il country code da utilizzare per ottenere la bandiera di ciascuna nazione. Restituisci solo il codice in minuscolo[["France"]]:7023184ff16e5942a25fc9a6199697de</s>
        </argument>
      </arguments>
      <result>
        <r>4</r>
      </result>
    </entry>
    <entry>
      <references>
        <reference sheetId="3" ref="G37"/>
      </references>
      <arguments>
        <argument>
          <s>per ciascuna nazione restituisci il country code da utilizzare per ottenere la bandiera di ciascuna nazione. Restituisci solo il codice in minuscolo[["Croatia"]]:d620b6290e7b5ac39aa74f5e24b0303a</s>
        </argument>
      </arguments>
      <result>
        <r>5</r>
      </result>
    </entry>
    <entry>
      <references>
        <reference sheetId="3" ref="G33"/>
      </references>
      <arguments>
        <argument>
          <s>per ciascuna nazione restituisci il country code da utilizzare per ottenere la bandiera di ciascuna nazione. Restituisci solo il codice in minuscolo[["Portugal"]]:a985195b6a8951af89921a02acdad4f7</s>
        </argument>
      </arguments>
      <result>
        <r>6</r>
      </result>
    </entry>
    <entry>
      <references>
        <reference sheetId="3" ref="G4"/>
      </references>
      <arguments>
        <argument>
          <s>per ciascuna nazione restituisci il country code da utilizzare per ottenere la bandiera di ciascuna nazione. Restituisci solo il codice in minuscolo[["Turkey"]]:ee56ded8fad75737ab571d7aa1d8379e</s>
        </argument>
      </arguments>
      <result>
        <r>7</r>
      </result>
    </entry>
    <entry>
      <references>
        <reference sheetId="3" ref="G25"/>
      </references>
      <arguments>
        <argument>
          <s>per ciascuna nazione restituisci il country code da utilizzare per ottenere la bandiera di ciascuna nazione. Restituisci solo il codice in minuscolo[["Latvia"]]:8be313adf60257df90350290d724d220</s>
        </argument>
      </arguments>
      <result>
        <r>8</r>
      </result>
    </entry>
    <entry>
      <references>
        <reference sheetId="3" ref="G28"/>
      </references>
      <arguments>
        <argument>
          <s>per ciascuna nazione restituisci il country code da utilizzare per ottenere la bandiera di ciascuna nazione. Restituisci solo il codice in minuscolo[["Romania"]]:c7210dda6db8598cb7fd184b6e91a3fd</s>
        </argument>
      </arguments>
      <result>
        <r>9</r>
      </result>
    </entry>
    <entry>
      <references>
        <reference sheetId="3" ref="G9"/>
      </references>
      <arguments>
        <argument>
          <s>per ciascuna nazione restituisci il country code da utilizzare per ottenere la bandiera di ciascuna nazione. Restituisci solo il codice in minuscolo[["Albania"]]:5583428488fd5aa6b56f8376a04474b0</s>
        </argument>
      </arguments>
      <result>
        <r>10</r>
      </result>
    </entry>
    <entry>
      <references>
        <reference sheetId="3" ref="G34"/>
      </references>
      <arguments>
        <argument>
          <s>per ciascuna nazione restituisci il country code da utilizzare per ottenere la bandiera di ciascuna nazione. Restituisci solo il codice in minuscolo[["Norway"]]:94102a87680f5c9998abda5ddbe467ff</s>
        </argument>
      </arguments>
      <result>
        <r>11</r>
      </result>
    </entry>
    <entry>
      <references>
        <reference sheetId="3" ref="G10"/>
      </references>
      <arguments>
        <argument>
          <s>per ciascuna nazione restituisci il country code da utilizzare per ottenere la bandiera di ciascuna nazione. Restituisci solo il codice in minuscolo[["Belarus"]]:c34f9b6a92a05c5d92f48ff9c8cc7d5e</s>
        </argument>
      </arguments>
      <result>
        <r>12</r>
      </result>
    </entry>
    <entry>
      <references>
        <reference sheetId="3" ref="G13"/>
      </references>
      <arguments>
        <argument>
          <s>per ciascuna nazione restituisci il country code da utilizzare per ottenere la bandiera di ciascuna nazione. Restituisci solo il codice in minuscolo[["Spain"]]:bdcae9ecc4f955ab9e624ed142a0169f</s>
        </argument>
      </arguments>
      <result>
        <r>13</r>
      </result>
    </entry>
    <entry>
      <references>
        <reference sheetId="3" ref="G30"/>
      </references>
      <arguments>
        <argument>
          <s>per ciascuna nazione restituisci il country code da utilizzare per ottenere la bandiera di ciascuna nazione. Restituisci solo il codice in minuscolo[["Belgium"]]:b3f3ab55ff4e5e1abe6396bb54f212c6</s>
        </argument>
      </arguments>
      <result>
        <r>14</r>
      </result>
    </entry>
    <entry>
      <references>
        <reference sheetId="3" ref="G20"/>
      </references>
      <arguments>
        <argument>
          <s>per ciascuna nazione restituisci il country code da utilizzare per ottenere la bandiera di ciascuna nazione. Restituisci solo il codice in minuscolo[["Hungary"]]:80ee94ac7276532eb6d018fe5a109aa7</s>
        </argument>
      </arguments>
      <result>
        <r>15</r>
      </result>
    </entry>
    <entry>
      <references>
        <reference sheetId="3" ref="G6"/>
      </references>
      <arguments>
        <argument>
          <s>per ciascuna nazione restituisci il country code da utilizzare per ottenere la bandiera di ciascuna nazione. Restituisci solo il codice in minuscolo[["Armenia"]]:13e3b5bd88a65432a66ae45e8c6feb6b</s>
        </argument>
      </arguments>
      <result>
        <r>16</r>
      </result>
    </entry>
    <entry>
      <references>
        <reference sheetId="3" ref="G8"/>
      </references>
      <arguments>
        <argument>
          <s>per ciascuna nazione restituisci il country code da utilizzare per ottenere la bandiera di ciascuna nazione. Restituisci solo il codice in minuscolo[["Moldova"]]:aad2f3cf037952d7905c48d52c496a39</s>
        </argument>
      </arguments>
      <result>
        <r>17</r>
      </result>
    </entry>
    <entry>
      <references>
        <reference sheetId="3" ref="G27"/>
      </references>
      <arguments>
        <argument>
          <s>per ciascuna nazione restituisci il country code da utilizzare per ottenere la bandiera di ciascuna nazione. Restituisci solo il codice in minuscolo[["Finland"]]:dd553838d2ab59f09642e282de4a7559</s>
        </argument>
      </arguments>
      <result>
        <r>18</r>
      </result>
    </entry>
    <entry>
      <references>
        <reference sheetId="3" ref="G31"/>
      </references>
      <arguments>
        <argument>
          <s>per ciascuna nazione restituisci il country code da utilizzare per ottenere la bandiera di ciascuna nazione. Restituisci solo il codice in minuscolo[["Sweden"]]:120984ddabb45081bf851034eeac5a4e</s>
        </argument>
      </arguments>
      <result>
        <r>19</r>
      </result>
    </entry>
    <entry>
      <references>
        <reference sheetId="3" ref="G36"/>
      </references>
      <arguments>
        <argument>
          <s>per ciascuna nazione restituisci il country code da utilizzare per ottenere la bandiera di ciascuna nazione. Restituisci solo il codice in minuscolo[["Austria"]]:37966955f10158108e987a436ef79548</s>
        </argument>
      </arguments>
      <result>
        <r>20</r>
      </result>
    </entry>
    <entry>
      <references>
        <reference sheetId="3" ref="G11"/>
      </references>
      <arguments>
        <argument>
          <s>per ciascuna nazione restituisci il country code da utilizzare per ottenere la bandiera di ciascuna nazione. Restituisci solo il codice in minuscolo[["Cyprus"]]:7e5d0e9f0b23531bb5478072cee10db9</s>
        </argument>
      </arguments>
      <result>
        <r>21</r>
      </result>
    </entry>
    <entry>
      <references>
        <reference sheetId="3" ref="G24"/>
      </references>
      <arguments>
        <argument>
          <s>per ciascuna nazione restituisci il country code da utilizzare per ottenere la bandiera di ciascuna nazione. Restituisci solo il codice in minuscolo[["North Macedonia"]]:71710cbdb4895ab193382691e15eb933</s>
        </argument>
      </arguments>
      <result>
        <r>22</r>
      </result>
    </entry>
    <entry>
      <references>
        <reference sheetId="3" ref="G3"/>
      </references>
      <arguments>
        <argument>
          <s>per ciascuna nazione restituisci il country code da utilizzare per ottenere la bandiera di ciascuna nazione. Restituisci solo il codice in minuscolo[["Azerbaijan"]]:07d33cd4589d5e1cb39dffbe467bf1cd</s>
        </argument>
      </arguments>
      <result>
        <r>23</r>
      </result>
    </entry>
    <entry>
      <references>
        <reference sheetId="3" ref="G22"/>
      </references>
      <arguments>
        <argument>
          <s>per ciascuna nazione restituisci il country code da utilizzare per ottenere la bandiera di ciascuna nazione. Restituisci solo il codice in minuscolo[["Greece"]]:ae0d5535412f5d61a04bff0a9efa858d</s>
        </argument>
      </arguments>
      <result>
        <r>24</r>
      </result>
    </entry>
  </functionCache>
</functionCaches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<sst xmlns="http://schemas.openxmlformats.org/spreadsheetml/2006/main" count="767" uniqueCount="47">
  <si>
    <t>www.marcofilocamo.it</t>
  </si>
  <si>
    <t>Formazione e consulenza Microsoft Excel</t>
  </si>
  <si>
    <t>DATA</t>
  </si>
  <si>
    <t>FILM</t>
  </si>
  <si>
    <t>ANNO</t>
  </si>
  <si>
    <t>GENERE</t>
  </si>
  <si>
    <t>QUALITÀ</t>
  </si>
  <si>
    <t>CITTÀ</t>
  </si>
  <si>
    <t>NOLEGGI</t>
  </si>
  <si>
    <t>IMPORTO</t>
  </si>
  <si>
    <t>Inception</t>
  </si>
  <si>
    <t>Sci-Fi</t>
  </si>
  <si>
    <t>HD</t>
  </si>
  <si>
    <t>Torino</t>
  </si>
  <si>
    <t>Interstellar</t>
  </si>
  <si>
    <t>Full HD</t>
  </si>
  <si>
    <t>Jurassic Park</t>
  </si>
  <si>
    <t>Adventure</t>
  </si>
  <si>
    <t>Roma</t>
  </si>
  <si>
    <t>The Lion King</t>
  </si>
  <si>
    <t>Animation</t>
  </si>
  <si>
    <t>The Dark Knight</t>
  </si>
  <si>
    <t>Action</t>
  </si>
  <si>
    <t>Napoli</t>
  </si>
  <si>
    <t>Milano</t>
  </si>
  <si>
    <t>Alien</t>
  </si>
  <si>
    <t>4K</t>
  </si>
  <si>
    <t>The Godfather</t>
  </si>
  <si>
    <t>Crime</t>
  </si>
  <si>
    <t>Toy Story</t>
  </si>
  <si>
    <t>Titanic</t>
  </si>
  <si>
    <t>Drama</t>
  </si>
  <si>
    <t>Gladiator</t>
  </si>
  <si>
    <t>Pulp Fiction</t>
  </si>
  <si>
    <t>Forrest Gump</t>
  </si>
  <si>
    <t>TRIMESTRE</t>
  </si>
  <si>
    <t>T4</t>
  </si>
  <si>
    <t>Marco Filocamo</t>
  </si>
  <si>
    <t>Excel | Microsoft 365 | AI</t>
  </si>
  <si>
    <t xml:space="preserve">    linkedin.com/in/marcofilocamo</t>
  </si>
  <si>
    <t>Consulenza e formazione</t>
  </si>
  <si>
    <t>Aiuto le aziende a lavorare meglio con Excel, Microsoft 365 e AI</t>
  </si>
  <si>
    <t>attraverso consulenza e formazione pratica.</t>
  </si>
  <si>
    <t>Il mio lavoro parte da problemi reali, strumenti utili e</t>
  </si>
  <si>
    <t>competenze che le persone possono applicare subito.</t>
  </si>
  <si>
    <t>Raccontami su cosa vuoi lavorare.</t>
  </si>
  <si>
    <t xml:space="preserve">    www.marcofilocamo.it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</si>
</sst>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dd/mm/yyyy"/>
    <numFmt numFmtId="165" formatCode="#,##0.00\ \€"/>
    <numFmt numFmtId="166" formatCode="0.0%"/>
  </numFmts>
  <fonts count="20" x14ac:knownFonts="1">
    <font>
      <sz val="20"/>
      <color theme="1"/>
      <name val="Segoe UI"/>
      <family val="2"/>
    </font>
    <font>
      <sz val="11"/>
      <color theme="1"/>
      <name val="Aptos Narrow"/>
      <family val="2"/>
      <scheme val="minor"/>
    </font>
    <font>
      <u/>
      <sz val="20"/>
      <color theme="10"/>
      <name val="Segoe UI"/>
      <family val="2"/>
    </font>
    <font>
      <sz val="16"/>
      <color theme="1"/>
      <name val="Open Sans"/>
      <family val="2"/>
    </font>
    <font>
      <sz val="14"/>
      <color theme="1"/>
      <name val="Segoe UI"/>
      <family val="2"/>
    </font>
    <font>
      <u/>
      <sz val="16"/>
      <color theme="10"/>
      <name val="Open Sans"/>
      <family val="2"/>
    </font>
    <font>
      <sz val="12"/>
      <color theme="1"/>
      <name val="Segoe UI"/>
      <family val="2"/>
    </font>
    <font>
      <u/>
      <sz val="16"/>
      <color theme="10"/>
      <name val="Segoe UI"/>
      <family val="2"/>
    </font>
    <font>
      <b/>
      <sz val="12"/>
      <color theme="1"/>
      <name val="Segoe UI"/>
      <family val="2"/>
    </font>
    <font>
      <b/>
      <sz val="14"/>
      <color rgb="FFFFFFFF"/>
      <name val="Segoe UI"/>
      <family val="2"/>
    </font>
    <font>
      <b/>
      <u/>
      <sz val="12"/>
      <color theme="10"/>
      <name val="Segoe UI"/>
      <family val="2"/>
    </font>
    <font>
      <sz val="11"/>
      <color rgb="FF202723"/>
      <name val="Segoe UI"/>
      <family val="2"/>
    </font>
    <font>
      <b/>
      <sz val="28"/>
      <color rgb="FF16211B"/>
      <name val="Segoe UI"/>
      <family val="2"/>
    </font>
    <font>
      <b/>
      <sz val="18"/>
      <color rgb="FF1E7B45"/>
      <name val="Segoe UI"/>
      <family val="2"/>
    </font>
    <font>
      <b/>
      <sz val="14"/>
      <color rgb="FF16211B"/>
      <name val="Segoe UI"/>
      <family val="2"/>
    </font>
    <font>
      <sz val="11"/>
      <color rgb="FF505B54"/>
      <name val="Segoe UI"/>
      <family val="2"/>
    </font>
    <font>
      <sz val="11.5"/>
      <color rgb="FF4A5550"/>
      <name val="Segoe UI"/>
      <family val="2"/>
    </font>
    <font>
      <b/>
      <sz val="11.5"/>
      <color rgb="FF1E7B45"/>
      <name val="Segoe UI"/>
      <family val="2"/>
    </font>
    <font>
      <u/>
      <sz val="11"/>
      <color theme="10"/>
      <name val="Aptos Narrow"/>
      <family val="2"/>
      <scheme val="minor"/>
    </font>
    <font>
      <b/>
      <sz val="11"/>
      <color rgb="FF1E7B45"/>
      <name val="Segoe UI"/>
      <family val="2"/>
    </font>
  </fonts>
  <fills count="5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BFCFB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 applyNumberFormat="0" applyFill="0" applyBorder="0" applyAlignment="0" applyProtection="0"/>
    <xf numFmtId="0" fontId="3" fillId="0" borderId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1" fillId="0" borderId="0"/>
    <xf numFmtId="0" fontId="18" fillId="0" borderId="0" applyNumberFormat="0" applyFill="0" applyBorder="0" applyAlignment="0" applyProtection="0"/>
  </cellStyleXfs>
  <cellXfs count="23">
    <xf numFmtId="0" fontId="0" fillId="0" borderId="0" xfId="0"/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0" fontId="9" fillId="2" borderId="0" xfId="0" applyFont="1" applyFill="1"/>
    <xf numFmtId="0" fontId="4" fillId="3" borderId="0" xfId="0" applyFont="1" applyFill="1"/>
    <xf numFmtId="0" fontId="10" fillId="0" borderId="0" xfId="1" applyFont="1"/>
    <xf numFmtId="0" fontId="8" fillId="0" borderId="0" xfId="0" applyFont="1"/>
    <xf numFmtId="166" fontId="4" fillId="0" borderId="0" xfId="0" applyNumberFormat="1" applyFont="1"/>
    <xf numFmtId="1" fontId="4" fillId="0" borderId="0" xfId="0" applyNumberFormat="1" applyFont="1"/>
    <xf numFmtId="49" fontId="4" fillId="0" borderId="0" xfId="0" applyNumberFormat="1" applyFont="1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1" fillId="4" borderId="0" xfId="5" applyFont="1" applyFill="1"/>
    <xf numFmtId="0" fontId="11" fillId="0" borderId="0" xfId="5" applyFont="1"/>
    <xf numFmtId="0" fontId="12" fillId="4" borderId="0" xfId="5" applyFont="1" applyFill="1" applyAlignment="1">
      <alignment horizontal="left" vertical="center"/>
    </xf>
    <xf numFmtId="0" fontId="13" fillId="4" borderId="0" xfId="5" applyFont="1" applyFill="1" applyAlignment="1">
      <alignment horizontal="left" vertical="center"/>
    </xf>
    <xf numFmtId="0" fontId="14" fillId="4" borderId="0" xfId="5" applyFont="1" applyFill="1" applyAlignment="1">
      <alignment horizontal="left" vertical="center"/>
    </xf>
    <xf numFmtId="0" fontId="15" fillId="4" borderId="0" xfId="5" applyFont="1" applyFill="1" applyAlignment="1">
      <alignment horizontal="left" vertical="center"/>
    </xf>
    <xf numFmtId="0" fontId="16" fillId="4" borderId="0" xfId="5" applyFont="1" applyFill="1" applyAlignment="1">
      <alignment horizontal="left" vertical="center"/>
    </xf>
    <xf numFmtId="0" fontId="17" fillId="4" borderId="0" xfId="5" applyFont="1" applyFill="1" applyAlignment="1">
      <alignment horizontal="left" vertical="center"/>
    </xf>
    <xf numFmtId="0" fontId="11" fillId="4" borderId="0" xfId="5" applyFont="1" applyFill="1" applyAlignment="1">
      <alignment horizontal="left" vertical="center"/>
    </xf>
    <xf numFmtId="0" fontId="19" fillId="4" borderId="0" xfId="6" applyFont="1" applyFill="1" applyAlignment="1">
      <alignment horizontal="left" vertical="center" indent="3"/>
    </xf>
  </cellXfs>
  <cellStyles count="7">
    <cellStyle name="Collegamento ipertestuale" xfId="1" builtinId="8"/>
    <cellStyle name="Collegamento ipertestuale 2" xfId="3" xr:uid="{85055C4C-7174-4E7A-8724-5382F9A3DCAF}"/>
    <cellStyle name="Collegamento ipertestuale 3 2" xfId="4" xr:uid="{C05AB907-CB62-4035-AA86-8FFE4B7D2322}"/>
    <cellStyle name="Hyperlink 2" xfId="6" xr:uid="{7EAEAF21-1EAA-4900-8D1A-498AF03245EC}"/>
    <cellStyle name="Normal 2" xfId="5" xr:uid="{5A068FF6-E9ED-448D-8703-4BD2B04167BD}"/>
    <cellStyle name="Normale" xfId="0" builtinId="0"/>
    <cellStyle name="Normale 2 2" xfId="2" xr:uid="{90504580-FAA0-4CF1-A256-89B43124304E}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egoe UI"/>
        <family val="2"/>
        <scheme val="none"/>
      </font>
      <numFmt numFmtId="165" formatCode="#,##0.00\ \€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egoe UI"/>
        <family val="2"/>
        <scheme val="none"/>
      </font>
      <numFmt numFmtId="164" formatCode="dd/mm/yyyy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egoe U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Segoe UI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18" Type="http://schemas.microsoft.com/office/2017/06/relationships/rdRichValue" Target="richData/rdrichvalue.xml"/><Relationship Id="rId3" Type="http://schemas.openxmlformats.org/officeDocument/2006/relationships/worksheet" Target="worksheets/sheet3.xml"/><Relationship Id="rId21" Type="http://schemas.microsoft.com/office/2017/06/relationships/rdRichValueTypes" Target="richData/rdRichValueTyp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6" Type="http://schemas.openxmlformats.org/officeDocument/2006/relationships/sheetMetadata" Target="metadata.xml"/><Relationship Id="rId20" Type="http://schemas.microsoft.com/office/2017/06/relationships/rdArray" Target="richData/rdarray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23" Type="http://schemas.microsoft.com/office/2025/05/relationships/FunctionCache" Target="functionCache.xml"/><Relationship Id="rId10" Type="http://schemas.openxmlformats.org/officeDocument/2006/relationships/worksheet" Target="worksheets/sheet10.xml"/><Relationship Id="rId19" Type="http://schemas.microsoft.com/office/2017/06/relationships/rdRichValueStructure" Target="richData/rdrichvaluestructure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25400</xdr:colOff>
      <xdr:row>13</xdr:row>
      <xdr:rowOff>67958</xdr:rowOff>
    </xdr:from>
    <xdr:ext cx="457200" cy="38100"/>
    <xdr:sp macro="" textlink="">
      <xdr:nvSpPr>
        <xdr:cNvPr id="2" name="ACCENT_DARK">
          <a:extLst>
            <a:ext uri="{FF2B5EF4-FFF2-40B4-BE49-F238E27FC236}">
              <a16:creationId xmlns:a16="http://schemas.microsoft.com/office/drawing/2014/main" id="{9490946F-A0C0-44C0-8B78-A94074907BD9}"/>
            </a:ext>
          </a:extLst>
        </xdr:cNvPr>
        <xdr:cNvSpPr/>
      </xdr:nvSpPr>
      <xdr:spPr>
        <a:xfrm>
          <a:off x="330200" y="3115958"/>
          <a:ext cx="457200" cy="38100"/>
        </a:xfrm>
        <a:prstGeom prst="rect">
          <a:avLst/>
        </a:prstGeom>
        <a:solidFill>
          <a:srgbClr val="1E7B45"/>
        </a:solidFill>
        <a:ln w="1905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oneCellAnchor>
  <xdr:oneCellAnchor>
    <xdr:from>
      <xdr:col>1</xdr:col>
      <xdr:colOff>482600</xdr:colOff>
      <xdr:row>13</xdr:row>
      <xdr:rowOff>67958</xdr:rowOff>
    </xdr:from>
    <xdr:ext cx="279400" cy="38100"/>
    <xdr:sp macro="" textlink="">
      <xdr:nvSpPr>
        <xdr:cNvPr id="3" name="ACCENT_LIGHT">
          <a:extLst>
            <a:ext uri="{FF2B5EF4-FFF2-40B4-BE49-F238E27FC236}">
              <a16:creationId xmlns:a16="http://schemas.microsoft.com/office/drawing/2014/main" id="{49BD3E5F-5707-448E-8376-908CAC1F6DA7}"/>
            </a:ext>
          </a:extLst>
        </xdr:cNvPr>
        <xdr:cNvSpPr/>
      </xdr:nvSpPr>
      <xdr:spPr>
        <a:xfrm>
          <a:off x="787400" y="3115958"/>
          <a:ext cx="279400" cy="38100"/>
        </a:xfrm>
        <a:prstGeom prst="rect">
          <a:avLst/>
        </a:prstGeom>
        <a:solidFill>
          <a:srgbClr val="8CC49E"/>
        </a:solidFill>
        <a:ln w="1905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/>
        </a:p>
      </xdr:txBody>
    </xdr:sp>
    <xdr:clientData/>
  </xdr:oneCellAnchor>
  <xdr:oneCellAnchor>
    <xdr:from>
      <xdr:col>1</xdr:col>
      <xdr:colOff>25400</xdr:colOff>
      <xdr:row>13</xdr:row>
      <xdr:rowOff>196228</xdr:rowOff>
    </xdr:from>
    <xdr:ext cx="254000" cy="254000"/>
    <xdr:sp macro="" textlink="">
      <xdr:nvSpPr>
        <xdr:cNvPr id="4" name="ICON_WEB">
          <a:extLst>
            <a:ext uri="{FF2B5EF4-FFF2-40B4-BE49-F238E27FC236}">
              <a16:creationId xmlns:a16="http://schemas.microsoft.com/office/drawing/2014/main" id="{A0517471-0948-4193-9B83-54C77B12E508}"/>
            </a:ext>
          </a:extLst>
        </xdr:cNvPr>
        <xdr:cNvSpPr>
          <a:spLocks/>
        </xdr:cNvSpPr>
      </xdr:nvSpPr>
      <xdr:spPr>
        <a:xfrm>
          <a:off x="330200" y="3244228"/>
          <a:ext cx="254000" cy="254000"/>
        </a:xfrm>
        <a:prstGeom prst="ellipse">
          <a:avLst/>
        </a:prstGeom>
        <a:solidFill>
          <a:srgbClr val="E3F0E7"/>
        </a:solidFill>
        <a:ln w="1905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0" lang="en-US" sz="900" b="1" i="0" u="none" strike="noStrike" kern="0" cap="none" spc="0" normalizeH="0" baseline="0" noProof="0">
              <a:ln>
                <a:noFill/>
              </a:ln>
              <a:solidFill>
                <a:srgbClr val="1E7B45"/>
              </a:solidFill>
              <a:effectLst/>
              <a:uLnTx/>
              <a:uFillTx/>
              <a:latin typeface="Segoe UI"/>
              <a:cs typeface="Segoe UI"/>
            </a:rPr>
            <a:t>🌐</a:t>
          </a:r>
        </a:p>
      </xdr:txBody>
    </xdr:sp>
    <xdr:clientData/>
  </xdr:oneCellAnchor>
  <xdr:oneCellAnchor>
    <xdr:from>
      <xdr:col>1</xdr:col>
      <xdr:colOff>25400</xdr:colOff>
      <xdr:row>15</xdr:row>
      <xdr:rowOff>96</xdr:rowOff>
    </xdr:from>
    <xdr:ext cx="254000" cy="254000"/>
    <xdr:sp macro="" textlink="">
      <xdr:nvSpPr>
        <xdr:cNvPr id="5" name="ICON_LINKEDIN">
          <a:extLst>
            <a:ext uri="{FF2B5EF4-FFF2-40B4-BE49-F238E27FC236}">
              <a16:creationId xmlns:a16="http://schemas.microsoft.com/office/drawing/2014/main" id="{B7E64109-93A4-4742-9402-2743E79B9961}"/>
            </a:ext>
          </a:extLst>
        </xdr:cNvPr>
        <xdr:cNvSpPr>
          <a:spLocks/>
        </xdr:cNvSpPr>
      </xdr:nvSpPr>
      <xdr:spPr>
        <a:xfrm>
          <a:off x="330200" y="3520536"/>
          <a:ext cx="254000" cy="254000"/>
        </a:xfrm>
        <a:prstGeom prst="ellipse">
          <a:avLst/>
        </a:prstGeom>
        <a:solidFill>
          <a:srgbClr val="E3F0E7"/>
        </a:solidFill>
        <a:ln w="19050" cap="flat" cmpd="sng" algn="ctr">
          <a:noFill/>
          <a:prstDash val="solid"/>
          <a:miter lim="800000"/>
        </a:ln>
        <a:effectLst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0" tIns="0" rIns="0" bIns="0" rtlCol="0" anchor="ctr"/>
        <a:lstStyle/>
        <a:p>
          <a:pPr algn="ctr"/>
          <a:r>
            <a:rPr kumimoji="0" lang="en-US" sz="900" b="1" i="0" u="none" strike="noStrike" kern="0" cap="none" spc="0" normalizeH="0" baseline="0" noProof="0">
              <a:ln>
                <a:noFill/>
              </a:ln>
              <a:solidFill>
                <a:srgbClr val="1E7B45"/>
              </a:solidFill>
              <a:effectLst/>
              <a:uLnTx/>
              <a:uFillTx/>
              <a:latin typeface="Segoe UI"/>
              <a:cs typeface="Segoe UI"/>
            </a:rPr>
            <a:t>in</a:t>
          </a:r>
        </a:p>
      </xdr:txBody>
    </xdr:sp>
    <xdr:clientData/>
  </xdr:oneCellAnchor>
  <xdr:oneCellAnchor>
    <xdr:from>
      <xdr:col>1</xdr:col>
      <xdr:colOff>4066540</xdr:colOff>
      <xdr:row>0</xdr:row>
      <xdr:rowOff>114300</xdr:rowOff>
    </xdr:from>
    <xdr:ext cx="965200" cy="996050"/>
    <xdr:pic>
      <xdr:nvPicPr>
        <xdr:cNvPr id="6" name="MF_PORTRAIT">
          <a:extLst>
            <a:ext uri="{FF2B5EF4-FFF2-40B4-BE49-F238E27FC236}">
              <a16:creationId xmlns:a16="http://schemas.microsoft.com/office/drawing/2014/main" id="{313AA8C1-B038-49B3-9B66-127D2CBF7E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71340" y="68580"/>
          <a:ext cx="965200" cy="996050"/>
        </a:xfrm>
        <a:prstGeom prst="ellipse">
          <a:avLst/>
        </a:prstGeom>
      </xdr:spPr>
    </xdr:pic>
    <xdr:clientData/>
  </xdr:oneCellAnchor>
  <xdr:oneCellAnchor>
    <xdr:from>
      <xdr:col>1</xdr:col>
      <xdr:colOff>4160841</xdr:colOff>
      <xdr:row>3</xdr:row>
      <xdr:rowOff>245772</xdr:rowOff>
    </xdr:from>
    <xdr:ext cx="776598" cy="275195"/>
    <xdr:pic>
      <xdr:nvPicPr>
        <xdr:cNvPr id="7" name="Picture 6">
          <a:extLst>
            <a:ext uri="{FF2B5EF4-FFF2-40B4-BE49-F238E27FC236}">
              <a16:creationId xmlns:a16="http://schemas.microsoft.com/office/drawing/2014/main" id="{90C0103F-3282-4C23-A065-CA0A02073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65641" y="1099212"/>
          <a:ext cx="776598" cy="275195"/>
        </a:xfrm>
        <a:prstGeom prst="rect">
          <a:avLst/>
        </a:prstGeom>
      </xdr:spPr>
    </xdr:pic>
    <xdr:clientData/>
  </xdr:oneCellAnchor>
  <xdr:oneCellAnchor>
    <xdr:from>
      <xdr:col>1</xdr:col>
      <xdr:colOff>4015740</xdr:colOff>
      <xdr:row>4</xdr:row>
      <xdr:rowOff>205422</xdr:rowOff>
    </xdr:from>
    <xdr:ext cx="1066800" cy="152400"/>
    <xdr:sp macro="" textlink="">
      <xdr:nvSpPr>
        <xdr:cNvPr id="8" name="MVP_CAPTION">
          <a:extLst>
            <a:ext uri="{FF2B5EF4-FFF2-40B4-BE49-F238E27FC236}">
              <a16:creationId xmlns:a16="http://schemas.microsoft.com/office/drawing/2014/main" id="{6A0F1784-AAA1-4040-ABB7-0D3C062CCF83}"/>
            </a:ext>
          </a:extLst>
        </xdr:cNvPr>
        <xdr:cNvSpPr txBox="1"/>
      </xdr:nvSpPr>
      <xdr:spPr>
        <a:xfrm>
          <a:off x="4320540" y="1386522"/>
          <a:ext cx="1066800" cy="152400"/>
        </a:xfrm>
        <a:prstGeom prst="rect">
          <a:avLst/>
        </a:prstGeom>
        <a:noFill/>
        <a:ln>
          <a:noFill/>
        </a:ln>
      </xdr:spPr>
      <xdr:txBody>
        <a:bodyPr vertOverflow="overflow" vert="horz" wrap="square" lIns="0" tIns="0" rIns="0" bIns="0" rtlCol="0" anchor="ctr">
          <a:spAutoFit/>
        </a:bodyPr>
        <a:lstStyle/>
        <a:p>
          <a:pPr algn="ctr"/>
          <a:r>
            <a:rPr kumimoji="0" lang="en-US" sz="750" b="0" i="0" u="none" strike="noStrike" kern="0" cap="none" spc="0" normalizeH="0" baseline="0" noProof="0">
              <a:ln>
                <a:noFill/>
              </a:ln>
              <a:solidFill>
                <a:srgbClr val="5F6B65"/>
              </a:solidFill>
              <a:effectLst/>
              <a:uLnTx/>
              <a:uFillTx/>
              <a:latin typeface="Segoe UI"/>
              <a:cs typeface="Segoe UI"/>
            </a:rPr>
            <a:t>Microsoft Excel MVP</a:t>
          </a:r>
        </a:p>
      </xdr:txBody>
    </xdr:sp>
    <xdr:clientData/>
  </xdr:oneCellAnchor>
</xdr:wsDr>
</file>

<file path=xl/richData/_rels/richValueRel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array.xml><?xml version="1.0" encoding="utf-8"?>
<arrayData xmlns="http://schemas.microsoft.com/office/spreadsheetml/2017/richdata2" count="1">
  <a r="1" c="25">
    <v t="r">2</v>
    <v t="r">3</v>
    <v t="r">4</v>
    <v t="r">5</v>
    <v t="r">6</v>
    <v t="r">7</v>
    <v t="r">8</v>
    <v t="r">9</v>
    <v t="r">10</v>
    <v t="r">11</v>
    <v t="r">12</v>
    <v t="r">13</v>
    <v t="r">14</v>
    <v t="r">15</v>
    <v t="r">16</v>
    <v t="r">17</v>
    <v t="r">18</v>
    <v t="r">19</v>
    <v t="r">20</v>
    <v t="r">21</v>
    <v t="r">22</v>
    <v t="r">23</v>
    <v t="r">24</v>
    <v t="r">25</v>
    <v t="r">26</v>
  </a>
</arrayData>
</file>

<file path=xl/richData/rdrichvalue.xml><?xml version="1.0" encoding="utf-8"?>
<rvData xmlns="http://schemas.microsoft.com/office/spreadsheetml/2017/richdata" count="28">
  <rv s="0">
    <v>0</v>
    <v>5</v>
  </rv>
  <rv s="0">
    <v>1</v>
    <v>5</v>
  </rv>
  <rv s="1">
    <fb t="s">nl</fb>
    <v>CopilotMetadata</v>
    <v>nl</v>
    <v>0</v>
  </rv>
  <rv s="1">
    <fb t="s">cz</fb>
    <v>CopilotMetadata</v>
    <v>cz</v>
    <v>0</v>
  </rv>
  <rv s="1">
    <fb t="s">ua</fb>
    <v>CopilotMetadata</v>
    <v>ua</v>
    <v>0</v>
  </rv>
  <rv s="1">
    <fb t="s">it</fb>
    <v>CopilotMetadata</v>
    <v>it</v>
    <v>0</v>
  </rv>
  <rv s="1">
    <fb t="s">fr</fb>
    <v>CopilotMetadata</v>
    <v>fr</v>
    <v>0</v>
  </rv>
  <rv s="1">
    <fb t="s">hr</fb>
    <v>CopilotMetadata</v>
    <v>hr</v>
    <v>0</v>
  </rv>
  <rv s="1">
    <fb t="s">pt</fb>
    <v>CopilotMetadata</v>
    <v>pt</v>
    <v>0</v>
  </rv>
  <rv s="1">
    <fb t="s">tr</fb>
    <v>CopilotMetadata</v>
    <v>tr</v>
    <v>0</v>
  </rv>
  <rv s="1">
    <fb t="s">lv</fb>
    <v>CopilotMetadata</v>
    <v>lv</v>
    <v>0</v>
  </rv>
  <rv s="1">
    <fb t="s">ro</fb>
    <v>CopilotMetadata</v>
    <v>ro</v>
    <v>0</v>
  </rv>
  <rv s="1">
    <fb t="s">al</fb>
    <v>CopilotMetadata</v>
    <v>al</v>
    <v>0</v>
  </rv>
  <rv s="1">
    <fb t="s">no</fb>
    <v>CopilotMetadata</v>
    <v>no</v>
    <v>0</v>
  </rv>
  <rv s="1">
    <fb t="s">by</fb>
    <v>CopilotMetadata</v>
    <v>by</v>
    <v>0</v>
  </rv>
  <rv s="1">
    <fb t="s">es</fb>
    <v>CopilotMetadata</v>
    <v>es</v>
    <v>0</v>
  </rv>
  <rv s="1">
    <fb t="s">be</fb>
    <v>CopilotMetadata</v>
    <v>be</v>
    <v>0</v>
  </rv>
  <rv s="1">
    <fb t="s">hu</fb>
    <v>CopilotMetadata</v>
    <v>hu</v>
    <v>0</v>
  </rv>
  <rv s="1">
    <fb t="s">am</fb>
    <v>CopilotMetadata</v>
    <v>am</v>
    <v>0</v>
  </rv>
  <rv s="1">
    <fb t="s">md</fb>
    <v>CopilotMetadata</v>
    <v>md</v>
    <v>0</v>
  </rv>
  <rv s="1">
    <fb t="s">fi</fb>
    <v>CopilotMetadata</v>
    <v>fi</v>
    <v>0</v>
  </rv>
  <rv s="1">
    <fb t="s">se</fb>
    <v>CopilotMetadata</v>
    <v>se</v>
    <v>0</v>
  </rv>
  <rv s="1">
    <fb t="s">at</fb>
    <v>CopilotMetadata</v>
    <v>at</v>
    <v>0</v>
  </rv>
  <rv s="1">
    <fb t="s">cy</fb>
    <v>CopilotMetadata</v>
    <v>cy</v>
    <v>0</v>
  </rv>
  <rv s="1">
    <fb t="s">mk</fb>
    <v>CopilotMetadata</v>
    <v>mk</v>
    <v>0</v>
  </rv>
  <rv s="1">
    <fb t="s">az</fb>
    <v>CopilotMetadata</v>
    <v>az</v>
    <v>0</v>
  </rv>
  <rv s="1">
    <fb t="s">gr</fb>
    <v>CopilotMetadata</v>
    <v>gr</v>
    <v>0</v>
  </rv>
  <rv s="2">
    <v>1</v>
    <v>0</v>
  </rv>
</rvData>
</file>

<file path=xl/richData/rdrichvaluestructure.xml><?xml version="1.0" encoding="utf-8"?>
<rvStructures xmlns="http://schemas.microsoft.com/office/spreadsheetml/2017/richdata" count="3">
  <s t="_localImage">
    <k n="_rvRel:LocalImageIdentifier" t="i"/>
    <k n="CalcOrigin" t="i"/>
  </s>
  <s t="_wrapped">
    <k n="%subType" t="s"/>
    <k n="%nestedValue" t="s"/>
    <k n="clientStatus" t="i"/>
  </s>
  <s t="_functioncacheitemsmapper">
    <k n="_CRID" t="b"/>
    <k n="values" t="a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</richValueRel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27FCCB8-00C7-45A1-A3F4-761749D6C189}" name="TBL_NOLEGGI_FILM" displayName="TBL_NOLEGGI_FILM" ref="B2:J182" totalsRowShown="0" headerRowDxfId="10" dataDxfId="9">
  <autoFilter ref="B2:J182" xr:uid="{627FCCB8-00C7-45A1-A3F4-761749D6C18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</autoFilter>
  <tableColumns count="9">
    <tableColumn id="1" xr3:uid="{59FC06D9-B6EC-4315-8CF0-DF2C8CE19CF8}" name="DATA" dataDxfId="8"/>
    <tableColumn id="2" xr3:uid="{ECC98962-97B4-4EE2-866C-DC73CF28D410}" name="FILM" dataDxfId="7"/>
    <tableColumn id="3" xr3:uid="{D6029828-466F-4FEC-AFB8-C7114F79EABD}" name="ANNO" dataDxfId="6"/>
    <tableColumn id="4" xr3:uid="{0F6E641B-363A-4DBD-A418-0967DF981D4C}" name="GENERE" dataDxfId="5"/>
    <tableColumn id="5" xr3:uid="{DA9FA802-E6E9-4C55-ABD1-CEC583B35A61}" name="QUALITÀ" dataDxfId="4"/>
    <tableColumn id="6" xr3:uid="{DDF01D4F-C942-484E-B845-61460010F907}" name="CITTÀ" dataDxfId="3"/>
    <tableColumn id="7" xr3:uid="{5F1C4DE6-9213-4E03-B3F9-FDA860AACB63}" name="NOLEGGI" dataDxfId="2"/>
    <tableColumn id="8" xr3:uid="{80CA4E38-73B9-4BF4-B59D-617C7394A610}" name="IMPORTO" dataDxfId="1"/>
    <tableColumn id="9" xr3:uid="{E9E8CF4F-8490-44E6-BB0B-4ABF0A22DA84}" name="TRIMESTRE" dataDxfId="0">
      <calculatedColumnFormula>"T"&amp;ROUNDUP(MONTH(TBL_NOLEGGI_FILM[[#This Row],[DATA]])/3,0)</calculatedColumnFormula>
    </tableColumn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linkedin.com/in/marcofilocamo/" TargetMode="External"/><Relationship Id="rId1" Type="http://schemas.openxmlformats.org/officeDocument/2006/relationships/hyperlink" Target="https://www.marcofilocamo.it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hyperlink" Target="http://www.marcofilocamo.it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arcofilocamo.it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arcofilocamo.it/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arcofilocamo.it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arcofilocamo.it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arcofilocamo.it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arcofilocamo.it/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arcofilocamo.it/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arcofilocamo.it/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arcofilocamo.it/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://www.marcofilocamo.i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43E192-02D7-4EB6-98AD-A6121AD91B95}">
  <sheetPr>
    <tabColor rgb="FF7030A0"/>
  </sheetPr>
  <dimension ref="A1:C17"/>
  <sheetViews>
    <sheetView showGridLines="0" tabSelected="1" zoomScaleNormal="100" workbookViewId="0"/>
  </sheetViews>
  <sheetFormatPr defaultRowHeight="16.8" x14ac:dyDescent="0.4"/>
  <cols>
    <col min="1" max="1" width="2.21875" style="14" customWidth="1"/>
    <col min="2" max="2" width="37.0546875" style="14" customWidth="1"/>
    <col min="3" max="3" width="2.21875" style="14" customWidth="1"/>
    <col min="4" max="5" width="4.44140625" style="14" customWidth="1"/>
    <col min="6" max="16384" width="8.88671875" style="14"/>
  </cols>
  <sheetData>
    <row r="1" spans="1:3" ht="5.4" customHeight="1" x14ac:dyDescent="0.4">
      <c r="A1" s="13"/>
      <c r="B1" s="13"/>
      <c r="C1" s="13"/>
    </row>
    <row r="2" spans="1:3" ht="22.2" customHeight="1" x14ac:dyDescent="0.4">
      <c r="A2" s="13"/>
      <c r="B2" s="13" t="e" vm="1">
        <v>#VALUE!</v>
      </c>
      <c r="C2" s="13"/>
    </row>
    <row r="3" spans="1:3" ht="40.049999999999997" customHeight="1" x14ac:dyDescent="0.4">
      <c r="A3" s="13"/>
      <c r="B3" s="15" t="s">
        <v>37</v>
      </c>
      <c r="C3" s="13"/>
    </row>
    <row r="4" spans="1:3" ht="25.95" customHeight="1" x14ac:dyDescent="0.4">
      <c r="A4" s="13"/>
      <c r="B4" s="16" t="s">
        <v>38</v>
      </c>
      <c r="C4" s="13"/>
    </row>
    <row r="5" spans="1:3" ht="24" customHeight="1" x14ac:dyDescent="0.4">
      <c r="A5" s="13"/>
      <c r="B5" s="17" t="s">
        <v>40</v>
      </c>
      <c r="C5" s="13"/>
    </row>
    <row r="6" spans="1:3" ht="12" customHeight="1" x14ac:dyDescent="0.4">
      <c r="A6" s="13"/>
      <c r="B6" s="18"/>
      <c r="C6" s="13"/>
    </row>
    <row r="7" spans="1:3" ht="18" customHeight="1" x14ac:dyDescent="0.4">
      <c r="A7" s="13"/>
      <c r="B7" s="19" t="s">
        <v>41</v>
      </c>
      <c r="C7" s="13"/>
    </row>
    <row r="8" spans="1:3" ht="18" customHeight="1" x14ac:dyDescent="0.4">
      <c r="A8" s="13"/>
      <c r="B8" s="19" t="s">
        <v>42</v>
      </c>
      <c r="C8" s="13"/>
    </row>
    <row r="9" spans="1:3" ht="7.95" customHeight="1" x14ac:dyDescent="0.4">
      <c r="A9" s="13"/>
      <c r="B9" s="19"/>
      <c r="C9" s="13"/>
    </row>
    <row r="10" spans="1:3" ht="18" customHeight="1" x14ac:dyDescent="0.4">
      <c r="A10" s="13"/>
      <c r="B10" s="19" t="s">
        <v>43</v>
      </c>
      <c r="C10" s="13"/>
    </row>
    <row r="11" spans="1:3" ht="18" customHeight="1" x14ac:dyDescent="0.4">
      <c r="A11" s="13"/>
      <c r="B11" s="19" t="s">
        <v>44</v>
      </c>
      <c r="C11" s="13"/>
    </row>
    <row r="12" spans="1:3" ht="10.050000000000001" customHeight="1" x14ac:dyDescent="0.4">
      <c r="A12" s="13"/>
      <c r="B12" s="19"/>
      <c r="C12" s="13"/>
    </row>
    <row r="13" spans="1:3" ht="22.05" customHeight="1" x14ac:dyDescent="0.4">
      <c r="A13" s="13"/>
      <c r="B13" s="20" t="s">
        <v>45</v>
      </c>
      <c r="C13" s="13"/>
    </row>
    <row r="14" spans="1:3" ht="16.05" customHeight="1" x14ac:dyDescent="0.4">
      <c r="A14" s="13"/>
      <c r="B14" s="21"/>
      <c r="C14" s="13"/>
    </row>
    <row r="15" spans="1:3" ht="22.05" customHeight="1" x14ac:dyDescent="0.4">
      <c r="A15" s="13"/>
      <c r="B15" s="22" t="s">
        <v>46</v>
      </c>
      <c r="C15" s="13"/>
    </row>
    <row r="16" spans="1:3" ht="22.05" customHeight="1" x14ac:dyDescent="0.4">
      <c r="A16" s="13"/>
      <c r="B16" s="22" t="s">
        <v>39</v>
      </c>
      <c r="C16" s="13"/>
    </row>
    <row r="17" spans="1:3" ht="18" customHeight="1" x14ac:dyDescent="0.4">
      <c r="A17" s="13"/>
      <c r="B17" s="13"/>
      <c r="C17" s="13"/>
    </row>
  </sheetData>
  <hyperlinks>
    <hyperlink ref="B15" r:id="rId1" xr:uid="{C703CFE8-47D9-49DA-B2F7-D6EC0D8BC33C}"/>
    <hyperlink ref="B16" r:id="rId2" xr:uid="{A1424EA9-92FF-4EB3-B50A-24B2CB8689D2}"/>
  </hyperlinks>
  <pageMargins left="0.7" right="0.7" top="0.75" bottom="0.75" header="0.3" footer="0.3"/>
  <pageSetup orientation="portrait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D349B-D58B-4D3F-B1E2-1356F59F73F5}">
  <sheetPr>
    <tabColor rgb="FF7030A0"/>
  </sheetPr>
  <dimension ref="B2:L182"/>
  <sheetViews>
    <sheetView showGridLines="0" zoomScaleNormal="100" workbookViewId="0"/>
  </sheetViews>
  <sheetFormatPr defaultRowHeight="20.399999999999999" x14ac:dyDescent="0.45"/>
  <cols>
    <col min="1" max="1" width="2.609375" style="1" customWidth="1"/>
    <col min="2" max="2" width="8.83203125" style="1" customWidth="1"/>
    <col min="3" max="3" width="11.5546875" style="1" customWidth="1"/>
    <col min="4" max="4" width="6.44140625" style="1" customWidth="1"/>
    <col min="5" max="5" width="8.38671875" style="1" customWidth="1"/>
    <col min="6" max="6" width="8.0546875" style="1" customWidth="1"/>
    <col min="7" max="7" width="6.44140625" style="1" customWidth="1"/>
    <col min="8" max="8" width="8.0546875" style="1" customWidth="1"/>
    <col min="9" max="9" width="8.44140625" style="1" customWidth="1"/>
    <col min="10" max="10" width="9.38671875" style="1" customWidth="1"/>
    <col min="11" max="16384" width="8.88671875" style="1"/>
  </cols>
  <sheetData>
    <row r="2" spans="2:12" x14ac:dyDescent="0.45"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35</v>
      </c>
    </row>
    <row r="3" spans="2:12" x14ac:dyDescent="0.45">
      <c r="B3" s="2">
        <v>45665</v>
      </c>
      <c r="C3" s="1" t="s">
        <v>10</v>
      </c>
      <c r="D3" s="1">
        <v>2010</v>
      </c>
      <c r="E3" s="1" t="s">
        <v>11</v>
      </c>
      <c r="F3" s="1" t="s">
        <v>12</v>
      </c>
      <c r="G3" s="1" t="s">
        <v>13</v>
      </c>
      <c r="H3" s="1">
        <v>7</v>
      </c>
      <c r="I3" s="3">
        <v>27.93</v>
      </c>
      <c r="J3" s="3" t="str">
        <f>"T"&amp;ROUNDUP(MONTH(TBL_NOLEGGI_FILM[[#This Row],[DATA]])/3,0)</f>
        <v>T1</v>
      </c>
      <c r="L3" s="11" t="e" vm="2">
        <v>#VALUE!</v>
      </c>
    </row>
    <row r="4" spans="2:12" x14ac:dyDescent="0.45">
      <c r="B4" s="2">
        <v>45668</v>
      </c>
      <c r="C4" s="1" t="s">
        <v>14</v>
      </c>
      <c r="D4" s="1">
        <v>2014</v>
      </c>
      <c r="E4" s="1" t="s">
        <v>11</v>
      </c>
      <c r="F4" s="1" t="s">
        <v>15</v>
      </c>
      <c r="G4" s="1" t="s">
        <v>13</v>
      </c>
      <c r="H4" s="1">
        <v>9</v>
      </c>
      <c r="I4" s="3">
        <v>44.91</v>
      </c>
      <c r="J4" s="3" t="str">
        <f>"T"&amp;ROUNDUP(MONTH(TBL_NOLEGGI_FILM[[#This Row],[DATA]])/3,0)</f>
        <v>T1</v>
      </c>
      <c r="L4" s="12"/>
    </row>
    <row r="5" spans="2:12" x14ac:dyDescent="0.45">
      <c r="B5" s="2">
        <v>45668</v>
      </c>
      <c r="C5" s="1" t="s">
        <v>16</v>
      </c>
      <c r="D5" s="1">
        <v>1993</v>
      </c>
      <c r="E5" s="1" t="s">
        <v>17</v>
      </c>
      <c r="F5" s="1" t="s">
        <v>15</v>
      </c>
      <c r="G5" s="1" t="s">
        <v>18</v>
      </c>
      <c r="H5" s="1">
        <v>3</v>
      </c>
      <c r="I5" s="3">
        <v>14.97</v>
      </c>
      <c r="J5" s="3" t="str">
        <f>"T"&amp;ROUNDUP(MONTH(TBL_NOLEGGI_FILM[[#This Row],[DATA]])/3,0)</f>
        <v>T1</v>
      </c>
      <c r="L5" s="6" t="s">
        <v>0</v>
      </c>
    </row>
    <row r="6" spans="2:12" x14ac:dyDescent="0.45">
      <c r="B6" s="2">
        <v>45670</v>
      </c>
      <c r="C6" s="1" t="s">
        <v>19</v>
      </c>
      <c r="D6" s="1">
        <v>1994</v>
      </c>
      <c r="E6" s="1" t="s">
        <v>20</v>
      </c>
      <c r="F6" s="1" t="s">
        <v>15</v>
      </c>
      <c r="G6" s="1" t="s">
        <v>18</v>
      </c>
      <c r="H6" s="1">
        <v>10</v>
      </c>
      <c r="I6" s="3">
        <v>49.9</v>
      </c>
      <c r="J6" s="3" t="str">
        <f>"T"&amp;ROUNDUP(MONTH(TBL_NOLEGGI_FILM[[#This Row],[DATA]])/3,0)</f>
        <v>T1</v>
      </c>
      <c r="L6" s="7" t="s">
        <v>1</v>
      </c>
    </row>
    <row r="7" spans="2:12" x14ac:dyDescent="0.45">
      <c r="B7" s="2">
        <v>45672</v>
      </c>
      <c r="C7" s="1" t="s">
        <v>21</v>
      </c>
      <c r="D7" s="1">
        <v>2008</v>
      </c>
      <c r="E7" s="1" t="s">
        <v>22</v>
      </c>
      <c r="F7" s="1" t="s">
        <v>12</v>
      </c>
      <c r="G7" s="1" t="s">
        <v>23</v>
      </c>
      <c r="H7" s="1">
        <v>11</v>
      </c>
      <c r="I7" s="3">
        <v>43.89</v>
      </c>
      <c r="J7" s="3" t="str">
        <f>"T"&amp;ROUNDUP(MONTH(TBL_NOLEGGI_FILM[[#This Row],[DATA]])/3,0)</f>
        <v>T1</v>
      </c>
    </row>
    <row r="8" spans="2:12" x14ac:dyDescent="0.45">
      <c r="B8" s="2">
        <v>45685</v>
      </c>
      <c r="C8" s="1" t="s">
        <v>10</v>
      </c>
      <c r="D8" s="1">
        <v>2010</v>
      </c>
      <c r="E8" s="1" t="s">
        <v>11</v>
      </c>
      <c r="F8" s="1" t="s">
        <v>12</v>
      </c>
      <c r="G8" s="1" t="s">
        <v>24</v>
      </c>
      <c r="H8" s="1">
        <v>7</v>
      </c>
      <c r="I8" s="3">
        <v>27.93</v>
      </c>
      <c r="J8" s="3" t="str">
        <f>"T"&amp;ROUNDUP(MONTH(TBL_NOLEGGI_FILM[[#This Row],[DATA]])/3,0)</f>
        <v>T1</v>
      </c>
    </row>
    <row r="9" spans="2:12" x14ac:dyDescent="0.45">
      <c r="B9" s="2">
        <v>45687</v>
      </c>
      <c r="C9" s="1" t="s">
        <v>25</v>
      </c>
      <c r="D9" s="1">
        <v>1979</v>
      </c>
      <c r="E9" s="1" t="s">
        <v>11</v>
      </c>
      <c r="F9" s="1" t="s">
        <v>26</v>
      </c>
      <c r="G9" s="1" t="s">
        <v>18</v>
      </c>
      <c r="H9" s="1">
        <v>2</v>
      </c>
      <c r="I9" s="3">
        <v>13.98</v>
      </c>
      <c r="J9" s="3" t="str">
        <f>"T"&amp;ROUNDUP(MONTH(TBL_NOLEGGI_FILM[[#This Row],[DATA]])/3,0)</f>
        <v>T1</v>
      </c>
    </row>
    <row r="10" spans="2:12" x14ac:dyDescent="0.45">
      <c r="B10" s="2">
        <v>45694</v>
      </c>
      <c r="C10" s="1" t="s">
        <v>27</v>
      </c>
      <c r="D10" s="1">
        <v>1972</v>
      </c>
      <c r="E10" s="1" t="s">
        <v>28</v>
      </c>
      <c r="F10" s="1" t="s">
        <v>26</v>
      </c>
      <c r="G10" s="1" t="s">
        <v>24</v>
      </c>
      <c r="H10" s="1">
        <v>10</v>
      </c>
      <c r="I10" s="3">
        <v>69.900000000000006</v>
      </c>
      <c r="J10" s="3" t="str">
        <f>"T"&amp;ROUNDUP(MONTH(TBL_NOLEGGI_FILM[[#This Row],[DATA]])/3,0)</f>
        <v>T1</v>
      </c>
    </row>
    <row r="11" spans="2:12" x14ac:dyDescent="0.45">
      <c r="B11" s="2">
        <v>45695</v>
      </c>
      <c r="C11" s="1" t="s">
        <v>29</v>
      </c>
      <c r="D11" s="1">
        <v>1995</v>
      </c>
      <c r="E11" s="1" t="s">
        <v>20</v>
      </c>
      <c r="F11" s="1" t="s">
        <v>12</v>
      </c>
      <c r="G11" s="1" t="s">
        <v>13</v>
      </c>
      <c r="H11" s="1">
        <v>7</v>
      </c>
      <c r="I11" s="3">
        <v>27.93</v>
      </c>
      <c r="J11" s="3" t="str">
        <f>"T"&amp;ROUNDUP(MONTH(TBL_NOLEGGI_FILM[[#This Row],[DATA]])/3,0)</f>
        <v>T1</v>
      </c>
    </row>
    <row r="12" spans="2:12" x14ac:dyDescent="0.45">
      <c r="B12" s="2">
        <v>45697</v>
      </c>
      <c r="C12" s="1" t="s">
        <v>16</v>
      </c>
      <c r="D12" s="1">
        <v>1993</v>
      </c>
      <c r="E12" s="1" t="s">
        <v>17</v>
      </c>
      <c r="F12" s="1" t="s">
        <v>15</v>
      </c>
      <c r="G12" s="1" t="s">
        <v>13</v>
      </c>
      <c r="H12" s="1">
        <v>12</v>
      </c>
      <c r="I12" s="3">
        <v>59.88</v>
      </c>
      <c r="J12" s="3" t="str">
        <f>"T"&amp;ROUNDUP(MONTH(TBL_NOLEGGI_FILM[[#This Row],[DATA]])/3,0)</f>
        <v>T1</v>
      </c>
    </row>
    <row r="13" spans="2:12" x14ac:dyDescent="0.45">
      <c r="B13" s="2">
        <v>45698</v>
      </c>
      <c r="C13" s="1" t="s">
        <v>30</v>
      </c>
      <c r="D13" s="1">
        <v>1997</v>
      </c>
      <c r="E13" s="1" t="s">
        <v>31</v>
      </c>
      <c r="F13" s="1" t="s">
        <v>15</v>
      </c>
      <c r="G13" s="1" t="s">
        <v>18</v>
      </c>
      <c r="H13" s="1">
        <v>9</v>
      </c>
      <c r="I13" s="3">
        <v>44.91</v>
      </c>
      <c r="J13" s="3" t="str">
        <f>"T"&amp;ROUNDUP(MONTH(TBL_NOLEGGI_FILM[[#This Row],[DATA]])/3,0)</f>
        <v>T1</v>
      </c>
    </row>
    <row r="14" spans="2:12" x14ac:dyDescent="0.45">
      <c r="B14" s="2">
        <v>45699</v>
      </c>
      <c r="C14" s="1" t="s">
        <v>32</v>
      </c>
      <c r="D14" s="1">
        <v>2000</v>
      </c>
      <c r="E14" s="1" t="s">
        <v>22</v>
      </c>
      <c r="F14" s="1" t="s">
        <v>12</v>
      </c>
      <c r="G14" s="1" t="s">
        <v>13</v>
      </c>
      <c r="H14" s="1">
        <v>2</v>
      </c>
      <c r="I14" s="3">
        <v>7.98</v>
      </c>
      <c r="J14" s="3" t="str">
        <f>"T"&amp;ROUNDUP(MONTH(TBL_NOLEGGI_FILM[[#This Row],[DATA]])/3,0)</f>
        <v>T1</v>
      </c>
    </row>
    <row r="15" spans="2:12" x14ac:dyDescent="0.45">
      <c r="B15" s="2">
        <v>45699</v>
      </c>
      <c r="C15" s="1" t="s">
        <v>10</v>
      </c>
      <c r="D15" s="1">
        <v>2010</v>
      </c>
      <c r="E15" s="1" t="s">
        <v>11</v>
      </c>
      <c r="F15" s="1" t="s">
        <v>12</v>
      </c>
      <c r="G15" s="1" t="s">
        <v>24</v>
      </c>
      <c r="H15" s="1">
        <v>10</v>
      </c>
      <c r="I15" s="3">
        <v>39.9</v>
      </c>
      <c r="J15" s="3" t="str">
        <f>"T"&amp;ROUNDUP(MONTH(TBL_NOLEGGI_FILM[[#This Row],[DATA]])/3,0)</f>
        <v>T1</v>
      </c>
    </row>
    <row r="16" spans="2:12" x14ac:dyDescent="0.45">
      <c r="B16" s="2">
        <v>45701</v>
      </c>
      <c r="C16" s="1" t="s">
        <v>27</v>
      </c>
      <c r="D16" s="1">
        <v>1972</v>
      </c>
      <c r="E16" s="1" t="s">
        <v>28</v>
      </c>
      <c r="F16" s="1" t="s">
        <v>15</v>
      </c>
      <c r="G16" s="1" t="s">
        <v>13</v>
      </c>
      <c r="H16" s="1">
        <v>5</v>
      </c>
      <c r="I16" s="3">
        <v>24.95</v>
      </c>
      <c r="J16" s="3" t="str">
        <f>"T"&amp;ROUNDUP(MONTH(TBL_NOLEGGI_FILM[[#This Row],[DATA]])/3,0)</f>
        <v>T1</v>
      </c>
    </row>
    <row r="17" spans="2:10" x14ac:dyDescent="0.45">
      <c r="B17" s="2">
        <v>45702</v>
      </c>
      <c r="C17" s="1" t="s">
        <v>33</v>
      </c>
      <c r="D17" s="1">
        <v>1994</v>
      </c>
      <c r="E17" s="1" t="s">
        <v>28</v>
      </c>
      <c r="F17" s="1" t="s">
        <v>26</v>
      </c>
      <c r="G17" s="1" t="s">
        <v>13</v>
      </c>
      <c r="H17" s="1">
        <v>8</v>
      </c>
      <c r="I17" s="3">
        <v>55.92</v>
      </c>
      <c r="J17" s="3" t="str">
        <f>"T"&amp;ROUNDUP(MONTH(TBL_NOLEGGI_FILM[[#This Row],[DATA]])/3,0)</f>
        <v>T1</v>
      </c>
    </row>
    <row r="18" spans="2:10" x14ac:dyDescent="0.45">
      <c r="B18" s="2">
        <v>45705</v>
      </c>
      <c r="C18" s="1" t="s">
        <v>32</v>
      </c>
      <c r="D18" s="1">
        <v>2000</v>
      </c>
      <c r="E18" s="1" t="s">
        <v>22</v>
      </c>
      <c r="F18" s="1" t="s">
        <v>12</v>
      </c>
      <c r="G18" s="1" t="s">
        <v>13</v>
      </c>
      <c r="H18" s="1">
        <v>8</v>
      </c>
      <c r="I18" s="3">
        <v>31.92</v>
      </c>
      <c r="J18" s="3" t="str">
        <f>"T"&amp;ROUNDUP(MONTH(TBL_NOLEGGI_FILM[[#This Row],[DATA]])/3,0)</f>
        <v>T1</v>
      </c>
    </row>
    <row r="19" spans="2:10" x14ac:dyDescent="0.45">
      <c r="B19" s="2">
        <v>45706</v>
      </c>
      <c r="C19" s="1" t="s">
        <v>27</v>
      </c>
      <c r="D19" s="1">
        <v>1972</v>
      </c>
      <c r="E19" s="1" t="s">
        <v>28</v>
      </c>
      <c r="F19" s="1" t="s">
        <v>15</v>
      </c>
      <c r="G19" s="1" t="s">
        <v>13</v>
      </c>
      <c r="H19" s="1">
        <v>11</v>
      </c>
      <c r="I19" s="3">
        <v>54.89</v>
      </c>
      <c r="J19" s="3" t="str">
        <f>"T"&amp;ROUNDUP(MONTH(TBL_NOLEGGI_FILM[[#This Row],[DATA]])/3,0)</f>
        <v>T1</v>
      </c>
    </row>
    <row r="20" spans="2:10" x14ac:dyDescent="0.45">
      <c r="B20" s="2">
        <v>45706</v>
      </c>
      <c r="C20" s="1" t="s">
        <v>19</v>
      </c>
      <c r="D20" s="1">
        <v>1994</v>
      </c>
      <c r="E20" s="1" t="s">
        <v>20</v>
      </c>
      <c r="F20" s="1" t="s">
        <v>26</v>
      </c>
      <c r="G20" s="1" t="s">
        <v>13</v>
      </c>
      <c r="H20" s="1">
        <v>3</v>
      </c>
      <c r="I20" s="3">
        <v>20.97</v>
      </c>
      <c r="J20" s="3" t="str">
        <f>"T"&amp;ROUNDUP(MONTH(TBL_NOLEGGI_FILM[[#This Row],[DATA]])/3,0)</f>
        <v>T1</v>
      </c>
    </row>
    <row r="21" spans="2:10" x14ac:dyDescent="0.45">
      <c r="B21" s="2">
        <v>45706</v>
      </c>
      <c r="C21" s="1" t="s">
        <v>29</v>
      </c>
      <c r="D21" s="1">
        <v>1995</v>
      </c>
      <c r="E21" s="1" t="s">
        <v>20</v>
      </c>
      <c r="F21" s="1" t="s">
        <v>12</v>
      </c>
      <c r="G21" s="1" t="s">
        <v>13</v>
      </c>
      <c r="H21" s="1">
        <v>6</v>
      </c>
      <c r="I21" s="3">
        <v>23.94</v>
      </c>
      <c r="J21" s="3" t="str">
        <f>"T"&amp;ROUNDUP(MONTH(TBL_NOLEGGI_FILM[[#This Row],[DATA]])/3,0)</f>
        <v>T1</v>
      </c>
    </row>
    <row r="22" spans="2:10" x14ac:dyDescent="0.45">
      <c r="B22" s="2">
        <v>45707</v>
      </c>
      <c r="C22" s="1" t="s">
        <v>33</v>
      </c>
      <c r="D22" s="1">
        <v>1994</v>
      </c>
      <c r="E22" s="1" t="s">
        <v>28</v>
      </c>
      <c r="F22" s="1" t="s">
        <v>26</v>
      </c>
      <c r="G22" s="1" t="s">
        <v>18</v>
      </c>
      <c r="H22" s="1">
        <v>7</v>
      </c>
      <c r="I22" s="3">
        <v>48.93</v>
      </c>
      <c r="J22" s="3" t="str">
        <f>"T"&amp;ROUNDUP(MONTH(TBL_NOLEGGI_FILM[[#This Row],[DATA]])/3,0)</f>
        <v>T1</v>
      </c>
    </row>
    <row r="23" spans="2:10" x14ac:dyDescent="0.45">
      <c r="B23" s="2">
        <v>45708</v>
      </c>
      <c r="C23" s="1" t="s">
        <v>10</v>
      </c>
      <c r="D23" s="1">
        <v>2010</v>
      </c>
      <c r="E23" s="1" t="s">
        <v>11</v>
      </c>
      <c r="F23" s="1" t="s">
        <v>15</v>
      </c>
      <c r="G23" s="1" t="s">
        <v>13</v>
      </c>
      <c r="H23" s="1">
        <v>8</v>
      </c>
      <c r="I23" s="3">
        <v>39.92</v>
      </c>
      <c r="J23" s="3" t="str">
        <f>"T"&amp;ROUNDUP(MONTH(TBL_NOLEGGI_FILM[[#This Row],[DATA]])/3,0)</f>
        <v>T1</v>
      </c>
    </row>
    <row r="24" spans="2:10" x14ac:dyDescent="0.45">
      <c r="B24" s="2">
        <v>45712</v>
      </c>
      <c r="C24" s="1" t="s">
        <v>25</v>
      </c>
      <c r="D24" s="1">
        <v>1979</v>
      </c>
      <c r="E24" s="1" t="s">
        <v>11</v>
      </c>
      <c r="F24" s="1" t="s">
        <v>12</v>
      </c>
      <c r="G24" s="1" t="s">
        <v>24</v>
      </c>
      <c r="H24" s="1">
        <v>7</v>
      </c>
      <c r="I24" s="3">
        <v>27.93</v>
      </c>
      <c r="J24" s="3" t="str">
        <f>"T"&amp;ROUNDUP(MONTH(TBL_NOLEGGI_FILM[[#This Row],[DATA]])/3,0)</f>
        <v>T1</v>
      </c>
    </row>
    <row r="25" spans="2:10" x14ac:dyDescent="0.45">
      <c r="B25" s="2">
        <v>45715</v>
      </c>
      <c r="C25" s="1" t="s">
        <v>32</v>
      </c>
      <c r="D25" s="1">
        <v>2000</v>
      </c>
      <c r="E25" s="1" t="s">
        <v>22</v>
      </c>
      <c r="F25" s="1" t="s">
        <v>15</v>
      </c>
      <c r="G25" s="1" t="s">
        <v>24</v>
      </c>
      <c r="H25" s="1">
        <v>3</v>
      </c>
      <c r="I25" s="3">
        <v>14.97</v>
      </c>
      <c r="J25" s="3" t="str">
        <f>"T"&amp;ROUNDUP(MONTH(TBL_NOLEGGI_FILM[[#This Row],[DATA]])/3,0)</f>
        <v>T1</v>
      </c>
    </row>
    <row r="26" spans="2:10" x14ac:dyDescent="0.45">
      <c r="B26" s="2">
        <v>45716</v>
      </c>
      <c r="C26" s="1" t="s">
        <v>29</v>
      </c>
      <c r="D26" s="1">
        <v>1995</v>
      </c>
      <c r="E26" s="1" t="s">
        <v>20</v>
      </c>
      <c r="F26" s="1" t="s">
        <v>12</v>
      </c>
      <c r="G26" s="1" t="s">
        <v>23</v>
      </c>
      <c r="H26" s="1">
        <v>10</v>
      </c>
      <c r="I26" s="3">
        <v>39.9</v>
      </c>
      <c r="J26" s="3" t="str">
        <f>"T"&amp;ROUNDUP(MONTH(TBL_NOLEGGI_FILM[[#This Row],[DATA]])/3,0)</f>
        <v>T1</v>
      </c>
    </row>
    <row r="27" spans="2:10" x14ac:dyDescent="0.45">
      <c r="B27" s="2">
        <v>45717</v>
      </c>
      <c r="C27" s="1" t="s">
        <v>21</v>
      </c>
      <c r="D27" s="1">
        <v>2008</v>
      </c>
      <c r="E27" s="1" t="s">
        <v>22</v>
      </c>
      <c r="F27" s="1" t="s">
        <v>12</v>
      </c>
      <c r="G27" s="1" t="s">
        <v>24</v>
      </c>
      <c r="H27" s="1">
        <v>9</v>
      </c>
      <c r="I27" s="3">
        <v>35.909999999999997</v>
      </c>
      <c r="J27" s="3" t="str">
        <f>"T"&amp;ROUNDUP(MONTH(TBL_NOLEGGI_FILM[[#This Row],[DATA]])/3,0)</f>
        <v>T1</v>
      </c>
    </row>
    <row r="28" spans="2:10" x14ac:dyDescent="0.45">
      <c r="B28" s="2">
        <v>45718</v>
      </c>
      <c r="C28" s="1" t="s">
        <v>25</v>
      </c>
      <c r="D28" s="1">
        <v>1979</v>
      </c>
      <c r="E28" s="1" t="s">
        <v>11</v>
      </c>
      <c r="F28" s="1" t="s">
        <v>12</v>
      </c>
      <c r="G28" s="1" t="s">
        <v>13</v>
      </c>
      <c r="H28" s="1">
        <v>6</v>
      </c>
      <c r="I28" s="3">
        <v>23.94</v>
      </c>
      <c r="J28" s="3" t="str">
        <f>"T"&amp;ROUNDUP(MONTH(TBL_NOLEGGI_FILM[[#This Row],[DATA]])/3,0)</f>
        <v>T1</v>
      </c>
    </row>
    <row r="29" spans="2:10" x14ac:dyDescent="0.45">
      <c r="B29" s="2">
        <v>45718</v>
      </c>
      <c r="C29" s="1" t="s">
        <v>30</v>
      </c>
      <c r="D29" s="1">
        <v>1997</v>
      </c>
      <c r="E29" s="1" t="s">
        <v>31</v>
      </c>
      <c r="F29" s="1" t="s">
        <v>15</v>
      </c>
      <c r="G29" s="1" t="s">
        <v>23</v>
      </c>
      <c r="H29" s="1">
        <v>6</v>
      </c>
      <c r="I29" s="3">
        <v>29.94</v>
      </c>
      <c r="J29" s="3" t="str">
        <f>"T"&amp;ROUNDUP(MONTH(TBL_NOLEGGI_FILM[[#This Row],[DATA]])/3,0)</f>
        <v>T1</v>
      </c>
    </row>
    <row r="30" spans="2:10" x14ac:dyDescent="0.45">
      <c r="B30" s="2">
        <v>45719</v>
      </c>
      <c r="C30" s="1" t="s">
        <v>25</v>
      </c>
      <c r="D30" s="1">
        <v>1979</v>
      </c>
      <c r="E30" s="1" t="s">
        <v>11</v>
      </c>
      <c r="F30" s="1" t="s">
        <v>26</v>
      </c>
      <c r="G30" s="1" t="s">
        <v>13</v>
      </c>
      <c r="H30" s="1">
        <v>11</v>
      </c>
      <c r="I30" s="3">
        <v>76.89</v>
      </c>
      <c r="J30" s="3" t="str">
        <f>"T"&amp;ROUNDUP(MONTH(TBL_NOLEGGI_FILM[[#This Row],[DATA]])/3,0)</f>
        <v>T1</v>
      </c>
    </row>
    <row r="31" spans="2:10" x14ac:dyDescent="0.45">
      <c r="B31" s="2">
        <v>45720</v>
      </c>
      <c r="C31" s="1" t="s">
        <v>32</v>
      </c>
      <c r="D31" s="1">
        <v>2000</v>
      </c>
      <c r="E31" s="1" t="s">
        <v>22</v>
      </c>
      <c r="F31" s="1" t="s">
        <v>26</v>
      </c>
      <c r="G31" s="1" t="s">
        <v>23</v>
      </c>
      <c r="H31" s="1">
        <v>11</v>
      </c>
      <c r="I31" s="3">
        <v>76.89</v>
      </c>
      <c r="J31" s="3" t="str">
        <f>"T"&amp;ROUNDUP(MONTH(TBL_NOLEGGI_FILM[[#This Row],[DATA]])/3,0)</f>
        <v>T1</v>
      </c>
    </row>
    <row r="32" spans="2:10" x14ac:dyDescent="0.45">
      <c r="B32" s="2">
        <v>45720</v>
      </c>
      <c r="C32" s="1" t="s">
        <v>16</v>
      </c>
      <c r="D32" s="1">
        <v>1993</v>
      </c>
      <c r="E32" s="1" t="s">
        <v>17</v>
      </c>
      <c r="F32" s="1" t="s">
        <v>15</v>
      </c>
      <c r="G32" s="1" t="s">
        <v>23</v>
      </c>
      <c r="H32" s="1">
        <v>5</v>
      </c>
      <c r="I32" s="3">
        <v>24.95</v>
      </c>
      <c r="J32" s="3" t="str">
        <f>"T"&amp;ROUNDUP(MONTH(TBL_NOLEGGI_FILM[[#This Row],[DATA]])/3,0)</f>
        <v>T1</v>
      </c>
    </row>
    <row r="33" spans="2:10" x14ac:dyDescent="0.45">
      <c r="B33" s="2">
        <v>45720</v>
      </c>
      <c r="C33" s="1" t="s">
        <v>29</v>
      </c>
      <c r="D33" s="1">
        <v>1995</v>
      </c>
      <c r="E33" s="1" t="s">
        <v>20</v>
      </c>
      <c r="F33" s="1" t="s">
        <v>15</v>
      </c>
      <c r="G33" s="1" t="s">
        <v>23</v>
      </c>
      <c r="H33" s="1">
        <v>8</v>
      </c>
      <c r="I33" s="3">
        <v>39.92</v>
      </c>
      <c r="J33" s="3" t="str">
        <f>"T"&amp;ROUNDUP(MONTH(TBL_NOLEGGI_FILM[[#This Row],[DATA]])/3,0)</f>
        <v>T1</v>
      </c>
    </row>
    <row r="34" spans="2:10" x14ac:dyDescent="0.45">
      <c r="B34" s="2">
        <v>45722</v>
      </c>
      <c r="C34" s="1" t="s">
        <v>27</v>
      </c>
      <c r="D34" s="1">
        <v>1972</v>
      </c>
      <c r="E34" s="1" t="s">
        <v>28</v>
      </c>
      <c r="F34" s="1" t="s">
        <v>15</v>
      </c>
      <c r="G34" s="1" t="s">
        <v>23</v>
      </c>
      <c r="H34" s="1">
        <v>6</v>
      </c>
      <c r="I34" s="3">
        <v>29.94</v>
      </c>
      <c r="J34" s="3" t="str">
        <f>"T"&amp;ROUNDUP(MONTH(TBL_NOLEGGI_FILM[[#This Row],[DATA]])/3,0)</f>
        <v>T1</v>
      </c>
    </row>
    <row r="35" spans="2:10" x14ac:dyDescent="0.45">
      <c r="B35" s="2">
        <v>45722</v>
      </c>
      <c r="C35" s="1" t="s">
        <v>30</v>
      </c>
      <c r="D35" s="1">
        <v>1997</v>
      </c>
      <c r="E35" s="1" t="s">
        <v>31</v>
      </c>
      <c r="F35" s="1" t="s">
        <v>15</v>
      </c>
      <c r="G35" s="1" t="s">
        <v>13</v>
      </c>
      <c r="H35" s="1">
        <v>2</v>
      </c>
      <c r="I35" s="3">
        <v>9.98</v>
      </c>
      <c r="J35" s="3" t="str">
        <f>"T"&amp;ROUNDUP(MONTH(TBL_NOLEGGI_FILM[[#This Row],[DATA]])/3,0)</f>
        <v>T1</v>
      </c>
    </row>
    <row r="36" spans="2:10" x14ac:dyDescent="0.45">
      <c r="B36" s="2">
        <v>45727</v>
      </c>
      <c r="C36" s="1" t="s">
        <v>16</v>
      </c>
      <c r="D36" s="1">
        <v>1993</v>
      </c>
      <c r="E36" s="1" t="s">
        <v>17</v>
      </c>
      <c r="F36" s="1" t="s">
        <v>26</v>
      </c>
      <c r="G36" s="1" t="s">
        <v>18</v>
      </c>
      <c r="H36" s="1">
        <v>9</v>
      </c>
      <c r="I36" s="3">
        <v>62.91</v>
      </c>
      <c r="J36" s="3" t="str">
        <f>"T"&amp;ROUNDUP(MONTH(TBL_NOLEGGI_FILM[[#This Row],[DATA]])/3,0)</f>
        <v>T1</v>
      </c>
    </row>
    <row r="37" spans="2:10" x14ac:dyDescent="0.45">
      <c r="B37" s="2">
        <v>45728</v>
      </c>
      <c r="C37" s="1" t="s">
        <v>19</v>
      </c>
      <c r="D37" s="1">
        <v>1994</v>
      </c>
      <c r="E37" s="1" t="s">
        <v>20</v>
      </c>
      <c r="F37" s="1" t="s">
        <v>26</v>
      </c>
      <c r="G37" s="1" t="s">
        <v>24</v>
      </c>
      <c r="H37" s="1">
        <v>12</v>
      </c>
      <c r="I37" s="3">
        <v>83.88</v>
      </c>
      <c r="J37" s="3" t="str">
        <f>"T"&amp;ROUNDUP(MONTH(TBL_NOLEGGI_FILM[[#This Row],[DATA]])/3,0)</f>
        <v>T1</v>
      </c>
    </row>
    <row r="38" spans="2:10" x14ac:dyDescent="0.45">
      <c r="B38" s="2">
        <v>45728</v>
      </c>
      <c r="C38" s="1" t="s">
        <v>19</v>
      </c>
      <c r="D38" s="1">
        <v>1994</v>
      </c>
      <c r="E38" s="1" t="s">
        <v>20</v>
      </c>
      <c r="F38" s="1" t="s">
        <v>26</v>
      </c>
      <c r="G38" s="1" t="s">
        <v>18</v>
      </c>
      <c r="H38" s="1">
        <v>3</v>
      </c>
      <c r="I38" s="3">
        <v>20.97</v>
      </c>
      <c r="J38" s="3" t="str">
        <f>"T"&amp;ROUNDUP(MONTH(TBL_NOLEGGI_FILM[[#This Row],[DATA]])/3,0)</f>
        <v>T1</v>
      </c>
    </row>
    <row r="39" spans="2:10" x14ac:dyDescent="0.45">
      <c r="B39" s="2">
        <v>45730</v>
      </c>
      <c r="C39" s="1" t="s">
        <v>19</v>
      </c>
      <c r="D39" s="1">
        <v>1994</v>
      </c>
      <c r="E39" s="1" t="s">
        <v>20</v>
      </c>
      <c r="F39" s="1" t="s">
        <v>12</v>
      </c>
      <c r="G39" s="1" t="s">
        <v>23</v>
      </c>
      <c r="H39" s="1">
        <v>12</v>
      </c>
      <c r="I39" s="3">
        <v>47.88</v>
      </c>
      <c r="J39" s="3" t="str">
        <f>"T"&amp;ROUNDUP(MONTH(TBL_NOLEGGI_FILM[[#This Row],[DATA]])/3,0)</f>
        <v>T1</v>
      </c>
    </row>
    <row r="40" spans="2:10" x14ac:dyDescent="0.45">
      <c r="B40" s="2">
        <v>45731</v>
      </c>
      <c r="C40" s="1" t="s">
        <v>32</v>
      </c>
      <c r="D40" s="1">
        <v>2000</v>
      </c>
      <c r="E40" s="1" t="s">
        <v>22</v>
      </c>
      <c r="F40" s="1" t="s">
        <v>15</v>
      </c>
      <c r="G40" s="1" t="s">
        <v>24</v>
      </c>
      <c r="H40" s="1">
        <v>9</v>
      </c>
      <c r="I40" s="3">
        <v>44.91</v>
      </c>
      <c r="J40" s="3" t="str">
        <f>"T"&amp;ROUNDUP(MONTH(TBL_NOLEGGI_FILM[[#This Row],[DATA]])/3,0)</f>
        <v>T1</v>
      </c>
    </row>
    <row r="41" spans="2:10" x14ac:dyDescent="0.45">
      <c r="B41" s="2">
        <v>45731</v>
      </c>
      <c r="C41" s="1" t="s">
        <v>21</v>
      </c>
      <c r="D41" s="1">
        <v>2008</v>
      </c>
      <c r="E41" s="1" t="s">
        <v>22</v>
      </c>
      <c r="F41" s="1" t="s">
        <v>12</v>
      </c>
      <c r="G41" s="1" t="s">
        <v>18</v>
      </c>
      <c r="H41" s="1">
        <v>9</v>
      </c>
      <c r="I41" s="3">
        <v>35.909999999999997</v>
      </c>
      <c r="J41" s="3" t="str">
        <f>"T"&amp;ROUNDUP(MONTH(TBL_NOLEGGI_FILM[[#This Row],[DATA]])/3,0)</f>
        <v>T1</v>
      </c>
    </row>
    <row r="42" spans="2:10" x14ac:dyDescent="0.45">
      <c r="B42" s="2">
        <v>45732</v>
      </c>
      <c r="C42" s="1" t="s">
        <v>25</v>
      </c>
      <c r="D42" s="1">
        <v>1979</v>
      </c>
      <c r="E42" s="1" t="s">
        <v>11</v>
      </c>
      <c r="F42" s="1" t="s">
        <v>12</v>
      </c>
      <c r="G42" s="1" t="s">
        <v>13</v>
      </c>
      <c r="H42" s="1">
        <v>11</v>
      </c>
      <c r="I42" s="3">
        <v>43.89</v>
      </c>
      <c r="J42" s="3" t="str">
        <f>"T"&amp;ROUNDUP(MONTH(TBL_NOLEGGI_FILM[[#This Row],[DATA]])/3,0)</f>
        <v>T1</v>
      </c>
    </row>
    <row r="43" spans="2:10" x14ac:dyDescent="0.45">
      <c r="B43" s="2">
        <v>45732</v>
      </c>
      <c r="C43" s="1" t="s">
        <v>21</v>
      </c>
      <c r="D43" s="1">
        <v>2008</v>
      </c>
      <c r="E43" s="1" t="s">
        <v>22</v>
      </c>
      <c r="F43" s="1" t="s">
        <v>26</v>
      </c>
      <c r="G43" s="1" t="s">
        <v>24</v>
      </c>
      <c r="H43" s="1">
        <v>12</v>
      </c>
      <c r="I43" s="3">
        <v>83.88</v>
      </c>
      <c r="J43" s="3" t="str">
        <f>"T"&amp;ROUNDUP(MONTH(TBL_NOLEGGI_FILM[[#This Row],[DATA]])/3,0)</f>
        <v>T1</v>
      </c>
    </row>
    <row r="44" spans="2:10" x14ac:dyDescent="0.45">
      <c r="B44" s="2">
        <v>45734</v>
      </c>
      <c r="C44" s="1" t="s">
        <v>19</v>
      </c>
      <c r="D44" s="1">
        <v>1994</v>
      </c>
      <c r="E44" s="1" t="s">
        <v>20</v>
      </c>
      <c r="F44" s="1" t="s">
        <v>15</v>
      </c>
      <c r="G44" s="1" t="s">
        <v>18</v>
      </c>
      <c r="H44" s="1">
        <v>9</v>
      </c>
      <c r="I44" s="3">
        <v>44.91</v>
      </c>
      <c r="J44" s="3" t="str">
        <f>"T"&amp;ROUNDUP(MONTH(TBL_NOLEGGI_FILM[[#This Row],[DATA]])/3,0)</f>
        <v>T1</v>
      </c>
    </row>
    <row r="45" spans="2:10" x14ac:dyDescent="0.45">
      <c r="B45" s="2">
        <v>45735</v>
      </c>
      <c r="C45" s="1" t="s">
        <v>34</v>
      </c>
      <c r="D45" s="1">
        <v>1994</v>
      </c>
      <c r="E45" s="1" t="s">
        <v>31</v>
      </c>
      <c r="F45" s="1" t="s">
        <v>15</v>
      </c>
      <c r="G45" s="1" t="s">
        <v>23</v>
      </c>
      <c r="H45" s="1">
        <v>12</v>
      </c>
      <c r="I45" s="3">
        <v>59.88</v>
      </c>
      <c r="J45" s="3" t="str">
        <f>"T"&amp;ROUNDUP(MONTH(TBL_NOLEGGI_FILM[[#This Row],[DATA]])/3,0)</f>
        <v>T1</v>
      </c>
    </row>
    <row r="46" spans="2:10" x14ac:dyDescent="0.45">
      <c r="B46" s="2">
        <v>45736</v>
      </c>
      <c r="C46" s="1" t="s">
        <v>30</v>
      </c>
      <c r="D46" s="1">
        <v>1997</v>
      </c>
      <c r="E46" s="1" t="s">
        <v>31</v>
      </c>
      <c r="F46" s="1" t="s">
        <v>15</v>
      </c>
      <c r="G46" s="1" t="s">
        <v>18</v>
      </c>
      <c r="H46" s="1">
        <v>12</v>
      </c>
      <c r="I46" s="3">
        <v>59.88</v>
      </c>
      <c r="J46" s="3" t="str">
        <f>"T"&amp;ROUNDUP(MONTH(TBL_NOLEGGI_FILM[[#This Row],[DATA]])/3,0)</f>
        <v>T1</v>
      </c>
    </row>
    <row r="47" spans="2:10" x14ac:dyDescent="0.45">
      <c r="B47" s="2">
        <v>45739</v>
      </c>
      <c r="C47" s="1" t="s">
        <v>33</v>
      </c>
      <c r="D47" s="1">
        <v>1994</v>
      </c>
      <c r="E47" s="1" t="s">
        <v>28</v>
      </c>
      <c r="F47" s="1" t="s">
        <v>15</v>
      </c>
      <c r="G47" s="1" t="s">
        <v>13</v>
      </c>
      <c r="H47" s="1">
        <v>3</v>
      </c>
      <c r="I47" s="3">
        <v>14.97</v>
      </c>
      <c r="J47" s="3" t="str">
        <f>"T"&amp;ROUNDUP(MONTH(TBL_NOLEGGI_FILM[[#This Row],[DATA]])/3,0)</f>
        <v>T1</v>
      </c>
    </row>
    <row r="48" spans="2:10" x14ac:dyDescent="0.45">
      <c r="B48" s="2">
        <v>45741</v>
      </c>
      <c r="C48" s="1" t="s">
        <v>14</v>
      </c>
      <c r="D48" s="1">
        <v>2014</v>
      </c>
      <c r="E48" s="1" t="s">
        <v>11</v>
      </c>
      <c r="F48" s="1" t="s">
        <v>26</v>
      </c>
      <c r="G48" s="1" t="s">
        <v>18</v>
      </c>
      <c r="H48" s="1">
        <v>9</v>
      </c>
      <c r="I48" s="3">
        <v>62.91</v>
      </c>
      <c r="J48" s="3" t="str">
        <f>"T"&amp;ROUNDUP(MONTH(TBL_NOLEGGI_FILM[[#This Row],[DATA]])/3,0)</f>
        <v>T1</v>
      </c>
    </row>
    <row r="49" spans="2:10" x14ac:dyDescent="0.45">
      <c r="B49" s="2">
        <v>45744</v>
      </c>
      <c r="C49" s="1" t="s">
        <v>33</v>
      </c>
      <c r="D49" s="1">
        <v>1994</v>
      </c>
      <c r="E49" s="1" t="s">
        <v>28</v>
      </c>
      <c r="F49" s="1" t="s">
        <v>15</v>
      </c>
      <c r="G49" s="1" t="s">
        <v>13</v>
      </c>
      <c r="H49" s="1">
        <v>9</v>
      </c>
      <c r="I49" s="3">
        <v>44.91</v>
      </c>
      <c r="J49" s="3" t="str">
        <f>"T"&amp;ROUNDUP(MONTH(TBL_NOLEGGI_FILM[[#This Row],[DATA]])/3,0)</f>
        <v>T1</v>
      </c>
    </row>
    <row r="50" spans="2:10" x14ac:dyDescent="0.45">
      <c r="B50" s="2">
        <v>45745</v>
      </c>
      <c r="C50" s="1" t="s">
        <v>30</v>
      </c>
      <c r="D50" s="1">
        <v>1997</v>
      </c>
      <c r="E50" s="1" t="s">
        <v>31</v>
      </c>
      <c r="F50" s="1" t="s">
        <v>15</v>
      </c>
      <c r="G50" s="1" t="s">
        <v>18</v>
      </c>
      <c r="H50" s="1">
        <v>3</v>
      </c>
      <c r="I50" s="3">
        <v>14.97</v>
      </c>
      <c r="J50" s="3" t="str">
        <f>"T"&amp;ROUNDUP(MONTH(TBL_NOLEGGI_FILM[[#This Row],[DATA]])/3,0)</f>
        <v>T1</v>
      </c>
    </row>
    <row r="51" spans="2:10" x14ac:dyDescent="0.45">
      <c r="B51" s="2">
        <v>45746</v>
      </c>
      <c r="C51" s="1" t="s">
        <v>32</v>
      </c>
      <c r="D51" s="1">
        <v>2000</v>
      </c>
      <c r="E51" s="1" t="s">
        <v>22</v>
      </c>
      <c r="F51" s="1" t="s">
        <v>15</v>
      </c>
      <c r="G51" s="1" t="s">
        <v>24</v>
      </c>
      <c r="H51" s="1">
        <v>1</v>
      </c>
      <c r="I51" s="3">
        <v>4.99</v>
      </c>
      <c r="J51" s="3" t="str">
        <f>"T"&amp;ROUNDUP(MONTH(TBL_NOLEGGI_FILM[[#This Row],[DATA]])/3,0)</f>
        <v>T1</v>
      </c>
    </row>
    <row r="52" spans="2:10" x14ac:dyDescent="0.45">
      <c r="B52" s="2">
        <v>45747</v>
      </c>
      <c r="C52" s="1" t="s">
        <v>33</v>
      </c>
      <c r="D52" s="1">
        <v>1994</v>
      </c>
      <c r="E52" s="1" t="s">
        <v>28</v>
      </c>
      <c r="F52" s="1" t="s">
        <v>26</v>
      </c>
      <c r="G52" s="1" t="s">
        <v>23</v>
      </c>
      <c r="H52" s="1">
        <v>5</v>
      </c>
      <c r="I52" s="3">
        <v>34.950000000000003</v>
      </c>
      <c r="J52" s="3" t="str">
        <f>"T"&amp;ROUNDUP(MONTH(TBL_NOLEGGI_FILM[[#This Row],[DATA]])/3,0)</f>
        <v>T1</v>
      </c>
    </row>
    <row r="53" spans="2:10" x14ac:dyDescent="0.45">
      <c r="B53" s="2">
        <v>45749</v>
      </c>
      <c r="C53" s="1" t="s">
        <v>16</v>
      </c>
      <c r="D53" s="1">
        <v>1993</v>
      </c>
      <c r="E53" s="1" t="s">
        <v>17</v>
      </c>
      <c r="F53" s="1" t="s">
        <v>15</v>
      </c>
      <c r="G53" s="1" t="s">
        <v>18</v>
      </c>
      <c r="H53" s="1">
        <v>6</v>
      </c>
      <c r="I53" s="3">
        <v>29.94</v>
      </c>
      <c r="J53" s="3" t="str">
        <f>"T"&amp;ROUNDUP(MONTH(TBL_NOLEGGI_FILM[[#This Row],[DATA]])/3,0)</f>
        <v>T2</v>
      </c>
    </row>
    <row r="54" spans="2:10" x14ac:dyDescent="0.45">
      <c r="B54" s="2">
        <v>45751</v>
      </c>
      <c r="C54" s="1" t="s">
        <v>29</v>
      </c>
      <c r="D54" s="1">
        <v>1995</v>
      </c>
      <c r="E54" s="1" t="s">
        <v>20</v>
      </c>
      <c r="F54" s="1" t="s">
        <v>26</v>
      </c>
      <c r="G54" s="1" t="s">
        <v>23</v>
      </c>
      <c r="H54" s="1">
        <v>7</v>
      </c>
      <c r="I54" s="3">
        <v>48.93</v>
      </c>
      <c r="J54" s="3" t="str">
        <f>"T"&amp;ROUNDUP(MONTH(TBL_NOLEGGI_FILM[[#This Row],[DATA]])/3,0)</f>
        <v>T2</v>
      </c>
    </row>
    <row r="55" spans="2:10" x14ac:dyDescent="0.45">
      <c r="B55" s="2">
        <v>45753</v>
      </c>
      <c r="C55" s="1" t="s">
        <v>21</v>
      </c>
      <c r="D55" s="1">
        <v>2008</v>
      </c>
      <c r="E55" s="1" t="s">
        <v>22</v>
      </c>
      <c r="F55" s="1" t="s">
        <v>15</v>
      </c>
      <c r="G55" s="1" t="s">
        <v>24</v>
      </c>
      <c r="H55" s="1">
        <v>12</v>
      </c>
      <c r="I55" s="3">
        <v>59.88</v>
      </c>
      <c r="J55" s="3" t="str">
        <f>"T"&amp;ROUNDUP(MONTH(TBL_NOLEGGI_FILM[[#This Row],[DATA]])/3,0)</f>
        <v>T2</v>
      </c>
    </row>
    <row r="56" spans="2:10" x14ac:dyDescent="0.45">
      <c r="B56" s="2">
        <v>45758</v>
      </c>
      <c r="C56" s="1" t="s">
        <v>25</v>
      </c>
      <c r="D56" s="1">
        <v>1979</v>
      </c>
      <c r="E56" s="1" t="s">
        <v>11</v>
      </c>
      <c r="F56" s="1" t="s">
        <v>15</v>
      </c>
      <c r="G56" s="1" t="s">
        <v>18</v>
      </c>
      <c r="H56" s="1">
        <v>8</v>
      </c>
      <c r="I56" s="3">
        <v>39.92</v>
      </c>
      <c r="J56" s="3" t="str">
        <f>"T"&amp;ROUNDUP(MONTH(TBL_NOLEGGI_FILM[[#This Row],[DATA]])/3,0)</f>
        <v>T2</v>
      </c>
    </row>
    <row r="57" spans="2:10" x14ac:dyDescent="0.45">
      <c r="B57" s="2">
        <v>45763</v>
      </c>
      <c r="C57" s="1" t="s">
        <v>32</v>
      </c>
      <c r="D57" s="1">
        <v>2000</v>
      </c>
      <c r="E57" s="1" t="s">
        <v>22</v>
      </c>
      <c r="F57" s="1" t="s">
        <v>26</v>
      </c>
      <c r="G57" s="1" t="s">
        <v>18</v>
      </c>
      <c r="H57" s="1">
        <v>10</v>
      </c>
      <c r="I57" s="3">
        <v>69.900000000000006</v>
      </c>
      <c r="J57" s="3" t="str">
        <f>"T"&amp;ROUNDUP(MONTH(TBL_NOLEGGI_FILM[[#This Row],[DATA]])/3,0)</f>
        <v>T2</v>
      </c>
    </row>
    <row r="58" spans="2:10" x14ac:dyDescent="0.45">
      <c r="B58" s="2">
        <v>45765</v>
      </c>
      <c r="C58" s="1" t="s">
        <v>14</v>
      </c>
      <c r="D58" s="1">
        <v>2014</v>
      </c>
      <c r="E58" s="1" t="s">
        <v>11</v>
      </c>
      <c r="F58" s="1" t="s">
        <v>12</v>
      </c>
      <c r="G58" s="1" t="s">
        <v>13</v>
      </c>
      <c r="H58" s="1">
        <v>8</v>
      </c>
      <c r="I58" s="3">
        <v>31.92</v>
      </c>
      <c r="J58" s="3" t="str">
        <f>"T"&amp;ROUNDUP(MONTH(TBL_NOLEGGI_FILM[[#This Row],[DATA]])/3,0)</f>
        <v>T2</v>
      </c>
    </row>
    <row r="59" spans="2:10" x14ac:dyDescent="0.45">
      <c r="B59" s="2">
        <v>45766</v>
      </c>
      <c r="C59" s="1" t="s">
        <v>33</v>
      </c>
      <c r="D59" s="1">
        <v>1994</v>
      </c>
      <c r="E59" s="1" t="s">
        <v>28</v>
      </c>
      <c r="F59" s="1" t="s">
        <v>26</v>
      </c>
      <c r="G59" s="1" t="s">
        <v>18</v>
      </c>
      <c r="H59" s="1">
        <v>12</v>
      </c>
      <c r="I59" s="3">
        <v>83.88</v>
      </c>
      <c r="J59" s="3" t="str">
        <f>"T"&amp;ROUNDUP(MONTH(TBL_NOLEGGI_FILM[[#This Row],[DATA]])/3,0)</f>
        <v>T2</v>
      </c>
    </row>
    <row r="60" spans="2:10" x14ac:dyDescent="0.45">
      <c r="B60" s="2">
        <v>45768</v>
      </c>
      <c r="C60" s="1" t="s">
        <v>25</v>
      </c>
      <c r="D60" s="1">
        <v>1979</v>
      </c>
      <c r="E60" s="1" t="s">
        <v>11</v>
      </c>
      <c r="F60" s="1" t="s">
        <v>15</v>
      </c>
      <c r="G60" s="1" t="s">
        <v>23</v>
      </c>
      <c r="H60" s="1">
        <v>10</v>
      </c>
      <c r="I60" s="3">
        <v>49.9</v>
      </c>
      <c r="J60" s="3" t="str">
        <f>"T"&amp;ROUNDUP(MONTH(TBL_NOLEGGI_FILM[[#This Row],[DATA]])/3,0)</f>
        <v>T2</v>
      </c>
    </row>
    <row r="61" spans="2:10" x14ac:dyDescent="0.45">
      <c r="B61" s="2">
        <v>45773</v>
      </c>
      <c r="C61" s="1" t="s">
        <v>10</v>
      </c>
      <c r="D61" s="1">
        <v>2010</v>
      </c>
      <c r="E61" s="1" t="s">
        <v>11</v>
      </c>
      <c r="F61" s="1" t="s">
        <v>26</v>
      </c>
      <c r="G61" s="1" t="s">
        <v>13</v>
      </c>
      <c r="H61" s="1">
        <v>3</v>
      </c>
      <c r="I61" s="3">
        <v>20.97</v>
      </c>
      <c r="J61" s="3" t="str">
        <f>"T"&amp;ROUNDUP(MONTH(TBL_NOLEGGI_FILM[[#This Row],[DATA]])/3,0)</f>
        <v>T2</v>
      </c>
    </row>
    <row r="62" spans="2:10" x14ac:dyDescent="0.45">
      <c r="B62" s="2">
        <v>45774</v>
      </c>
      <c r="C62" s="1" t="s">
        <v>10</v>
      </c>
      <c r="D62" s="1">
        <v>2010</v>
      </c>
      <c r="E62" s="1" t="s">
        <v>11</v>
      </c>
      <c r="F62" s="1" t="s">
        <v>26</v>
      </c>
      <c r="G62" s="1" t="s">
        <v>24</v>
      </c>
      <c r="H62" s="1">
        <v>1</v>
      </c>
      <c r="I62" s="3">
        <v>6.99</v>
      </c>
      <c r="J62" s="3" t="str">
        <f>"T"&amp;ROUNDUP(MONTH(TBL_NOLEGGI_FILM[[#This Row],[DATA]])/3,0)</f>
        <v>T2</v>
      </c>
    </row>
    <row r="63" spans="2:10" x14ac:dyDescent="0.45">
      <c r="B63" s="2">
        <v>45776</v>
      </c>
      <c r="C63" s="1" t="s">
        <v>19</v>
      </c>
      <c r="D63" s="1">
        <v>1994</v>
      </c>
      <c r="E63" s="1" t="s">
        <v>20</v>
      </c>
      <c r="F63" s="1" t="s">
        <v>26</v>
      </c>
      <c r="G63" s="1" t="s">
        <v>13</v>
      </c>
      <c r="H63" s="1">
        <v>8</v>
      </c>
      <c r="I63" s="3">
        <v>55.92</v>
      </c>
      <c r="J63" s="3" t="str">
        <f>"T"&amp;ROUNDUP(MONTH(TBL_NOLEGGI_FILM[[#This Row],[DATA]])/3,0)</f>
        <v>T2</v>
      </c>
    </row>
    <row r="64" spans="2:10" x14ac:dyDescent="0.45">
      <c r="B64" s="2">
        <v>45777</v>
      </c>
      <c r="C64" s="1" t="s">
        <v>16</v>
      </c>
      <c r="D64" s="1">
        <v>1993</v>
      </c>
      <c r="E64" s="1" t="s">
        <v>17</v>
      </c>
      <c r="F64" s="1" t="s">
        <v>26</v>
      </c>
      <c r="G64" s="1" t="s">
        <v>13</v>
      </c>
      <c r="H64" s="1">
        <v>9</v>
      </c>
      <c r="I64" s="3">
        <v>62.91</v>
      </c>
      <c r="J64" s="3" t="str">
        <f>"T"&amp;ROUNDUP(MONTH(TBL_NOLEGGI_FILM[[#This Row],[DATA]])/3,0)</f>
        <v>T2</v>
      </c>
    </row>
    <row r="65" spans="2:10" x14ac:dyDescent="0.45">
      <c r="B65" s="2">
        <v>45780</v>
      </c>
      <c r="C65" s="1" t="s">
        <v>16</v>
      </c>
      <c r="D65" s="1">
        <v>1993</v>
      </c>
      <c r="E65" s="1" t="s">
        <v>17</v>
      </c>
      <c r="F65" s="1" t="s">
        <v>12</v>
      </c>
      <c r="G65" s="1" t="s">
        <v>13</v>
      </c>
      <c r="H65" s="1">
        <v>9</v>
      </c>
      <c r="I65" s="3">
        <v>35.909999999999997</v>
      </c>
      <c r="J65" s="3" t="str">
        <f>"T"&amp;ROUNDUP(MONTH(TBL_NOLEGGI_FILM[[#This Row],[DATA]])/3,0)</f>
        <v>T2</v>
      </c>
    </row>
    <row r="66" spans="2:10" x14ac:dyDescent="0.45">
      <c r="B66" s="2">
        <v>45781</v>
      </c>
      <c r="C66" s="1" t="s">
        <v>10</v>
      </c>
      <c r="D66" s="1">
        <v>2010</v>
      </c>
      <c r="E66" s="1" t="s">
        <v>11</v>
      </c>
      <c r="F66" s="1" t="s">
        <v>26</v>
      </c>
      <c r="G66" s="1" t="s">
        <v>23</v>
      </c>
      <c r="H66" s="1">
        <v>6</v>
      </c>
      <c r="I66" s="3">
        <v>41.94</v>
      </c>
      <c r="J66" s="3" t="str">
        <f>"T"&amp;ROUNDUP(MONTH(TBL_NOLEGGI_FILM[[#This Row],[DATA]])/3,0)</f>
        <v>T2</v>
      </c>
    </row>
    <row r="67" spans="2:10" x14ac:dyDescent="0.45">
      <c r="B67" s="2">
        <v>45784</v>
      </c>
      <c r="C67" s="1" t="s">
        <v>30</v>
      </c>
      <c r="D67" s="1">
        <v>1997</v>
      </c>
      <c r="E67" s="1" t="s">
        <v>31</v>
      </c>
      <c r="F67" s="1" t="s">
        <v>26</v>
      </c>
      <c r="G67" s="1" t="s">
        <v>24</v>
      </c>
      <c r="H67" s="1">
        <v>2</v>
      </c>
      <c r="I67" s="3">
        <v>13.98</v>
      </c>
      <c r="J67" s="3" t="str">
        <f>"T"&amp;ROUNDUP(MONTH(TBL_NOLEGGI_FILM[[#This Row],[DATA]])/3,0)</f>
        <v>T2</v>
      </c>
    </row>
    <row r="68" spans="2:10" x14ac:dyDescent="0.45">
      <c r="B68" s="2">
        <v>45785</v>
      </c>
      <c r="C68" s="1" t="s">
        <v>25</v>
      </c>
      <c r="D68" s="1">
        <v>1979</v>
      </c>
      <c r="E68" s="1" t="s">
        <v>11</v>
      </c>
      <c r="F68" s="1" t="s">
        <v>12</v>
      </c>
      <c r="G68" s="1" t="s">
        <v>18</v>
      </c>
      <c r="H68" s="1">
        <v>10</v>
      </c>
      <c r="I68" s="3">
        <v>39.9</v>
      </c>
      <c r="J68" s="3" t="str">
        <f>"T"&amp;ROUNDUP(MONTH(TBL_NOLEGGI_FILM[[#This Row],[DATA]])/3,0)</f>
        <v>T2</v>
      </c>
    </row>
    <row r="69" spans="2:10" x14ac:dyDescent="0.45">
      <c r="B69" s="2">
        <v>45786</v>
      </c>
      <c r="C69" s="1" t="s">
        <v>19</v>
      </c>
      <c r="D69" s="1">
        <v>1994</v>
      </c>
      <c r="E69" s="1" t="s">
        <v>20</v>
      </c>
      <c r="F69" s="1" t="s">
        <v>15</v>
      </c>
      <c r="G69" s="1" t="s">
        <v>13</v>
      </c>
      <c r="H69" s="1">
        <v>7</v>
      </c>
      <c r="I69" s="3">
        <v>34.93</v>
      </c>
      <c r="J69" s="3" t="str">
        <f>"T"&amp;ROUNDUP(MONTH(TBL_NOLEGGI_FILM[[#This Row],[DATA]])/3,0)</f>
        <v>T2</v>
      </c>
    </row>
    <row r="70" spans="2:10" x14ac:dyDescent="0.45">
      <c r="B70" s="2">
        <v>45786</v>
      </c>
      <c r="C70" s="1" t="s">
        <v>29</v>
      </c>
      <c r="D70" s="1">
        <v>1995</v>
      </c>
      <c r="E70" s="1" t="s">
        <v>20</v>
      </c>
      <c r="F70" s="1" t="s">
        <v>26</v>
      </c>
      <c r="G70" s="1" t="s">
        <v>23</v>
      </c>
      <c r="H70" s="1">
        <v>1</v>
      </c>
      <c r="I70" s="3">
        <v>6.99</v>
      </c>
      <c r="J70" s="3" t="str">
        <f>"T"&amp;ROUNDUP(MONTH(TBL_NOLEGGI_FILM[[#This Row],[DATA]])/3,0)</f>
        <v>T2</v>
      </c>
    </row>
    <row r="71" spans="2:10" x14ac:dyDescent="0.45">
      <c r="B71" s="2">
        <v>45791</v>
      </c>
      <c r="C71" s="1" t="s">
        <v>14</v>
      </c>
      <c r="D71" s="1">
        <v>2014</v>
      </c>
      <c r="E71" s="1" t="s">
        <v>11</v>
      </c>
      <c r="F71" s="1" t="s">
        <v>26</v>
      </c>
      <c r="G71" s="1" t="s">
        <v>23</v>
      </c>
      <c r="H71" s="1">
        <v>12</v>
      </c>
      <c r="I71" s="3">
        <v>83.88</v>
      </c>
      <c r="J71" s="3" t="str">
        <f>"T"&amp;ROUNDUP(MONTH(TBL_NOLEGGI_FILM[[#This Row],[DATA]])/3,0)</f>
        <v>T2</v>
      </c>
    </row>
    <row r="72" spans="2:10" x14ac:dyDescent="0.45">
      <c r="B72" s="2">
        <v>45794</v>
      </c>
      <c r="C72" s="1" t="s">
        <v>16</v>
      </c>
      <c r="D72" s="1">
        <v>1993</v>
      </c>
      <c r="E72" s="1" t="s">
        <v>17</v>
      </c>
      <c r="F72" s="1" t="s">
        <v>12</v>
      </c>
      <c r="G72" s="1" t="s">
        <v>13</v>
      </c>
      <c r="H72" s="1">
        <v>9</v>
      </c>
      <c r="I72" s="3">
        <v>35.909999999999997</v>
      </c>
      <c r="J72" s="3" t="str">
        <f>"T"&amp;ROUNDUP(MONTH(TBL_NOLEGGI_FILM[[#This Row],[DATA]])/3,0)</f>
        <v>T2</v>
      </c>
    </row>
    <row r="73" spans="2:10" x14ac:dyDescent="0.45">
      <c r="B73" s="2">
        <v>45795</v>
      </c>
      <c r="C73" s="1" t="s">
        <v>30</v>
      </c>
      <c r="D73" s="1">
        <v>1997</v>
      </c>
      <c r="E73" s="1" t="s">
        <v>31</v>
      </c>
      <c r="F73" s="1" t="s">
        <v>12</v>
      </c>
      <c r="G73" s="1" t="s">
        <v>18</v>
      </c>
      <c r="H73" s="1">
        <v>11</v>
      </c>
      <c r="I73" s="3">
        <v>43.89</v>
      </c>
      <c r="J73" s="3" t="str">
        <f>"T"&amp;ROUNDUP(MONTH(TBL_NOLEGGI_FILM[[#This Row],[DATA]])/3,0)</f>
        <v>T2</v>
      </c>
    </row>
    <row r="74" spans="2:10" x14ac:dyDescent="0.45">
      <c r="B74" s="2">
        <v>45796</v>
      </c>
      <c r="C74" s="1" t="s">
        <v>19</v>
      </c>
      <c r="D74" s="1">
        <v>1994</v>
      </c>
      <c r="E74" s="1" t="s">
        <v>20</v>
      </c>
      <c r="F74" s="1" t="s">
        <v>12</v>
      </c>
      <c r="G74" s="1" t="s">
        <v>23</v>
      </c>
      <c r="H74" s="1">
        <v>12</v>
      </c>
      <c r="I74" s="3">
        <v>47.88</v>
      </c>
      <c r="J74" s="3" t="str">
        <f>"T"&amp;ROUNDUP(MONTH(TBL_NOLEGGI_FILM[[#This Row],[DATA]])/3,0)</f>
        <v>T2</v>
      </c>
    </row>
    <row r="75" spans="2:10" x14ac:dyDescent="0.45">
      <c r="B75" s="2">
        <v>45797</v>
      </c>
      <c r="C75" s="1" t="s">
        <v>19</v>
      </c>
      <c r="D75" s="1">
        <v>1994</v>
      </c>
      <c r="E75" s="1" t="s">
        <v>20</v>
      </c>
      <c r="F75" s="1" t="s">
        <v>15</v>
      </c>
      <c r="G75" s="1" t="s">
        <v>23</v>
      </c>
      <c r="H75" s="1">
        <v>6</v>
      </c>
      <c r="I75" s="3">
        <v>29.94</v>
      </c>
      <c r="J75" s="3" t="str">
        <f>"T"&amp;ROUNDUP(MONTH(TBL_NOLEGGI_FILM[[#This Row],[DATA]])/3,0)</f>
        <v>T2</v>
      </c>
    </row>
    <row r="76" spans="2:10" x14ac:dyDescent="0.45">
      <c r="B76" s="2">
        <v>45798</v>
      </c>
      <c r="C76" s="1" t="s">
        <v>19</v>
      </c>
      <c r="D76" s="1">
        <v>1994</v>
      </c>
      <c r="E76" s="1" t="s">
        <v>20</v>
      </c>
      <c r="F76" s="1" t="s">
        <v>26</v>
      </c>
      <c r="G76" s="1" t="s">
        <v>18</v>
      </c>
      <c r="H76" s="1">
        <v>2</v>
      </c>
      <c r="I76" s="3">
        <v>13.98</v>
      </c>
      <c r="J76" s="3" t="str">
        <f>"T"&amp;ROUNDUP(MONTH(TBL_NOLEGGI_FILM[[#This Row],[DATA]])/3,0)</f>
        <v>T2</v>
      </c>
    </row>
    <row r="77" spans="2:10" x14ac:dyDescent="0.45">
      <c r="B77" s="2">
        <v>45801</v>
      </c>
      <c r="C77" s="1" t="s">
        <v>34</v>
      </c>
      <c r="D77" s="1">
        <v>1994</v>
      </c>
      <c r="E77" s="1" t="s">
        <v>31</v>
      </c>
      <c r="F77" s="1" t="s">
        <v>26</v>
      </c>
      <c r="G77" s="1" t="s">
        <v>18</v>
      </c>
      <c r="H77" s="1">
        <v>5</v>
      </c>
      <c r="I77" s="3">
        <v>34.950000000000003</v>
      </c>
      <c r="J77" s="3" t="str">
        <f>"T"&amp;ROUNDUP(MONTH(TBL_NOLEGGI_FILM[[#This Row],[DATA]])/3,0)</f>
        <v>T2</v>
      </c>
    </row>
    <row r="78" spans="2:10" x14ac:dyDescent="0.45">
      <c r="B78" s="2">
        <v>45801</v>
      </c>
      <c r="C78" s="1" t="s">
        <v>33</v>
      </c>
      <c r="D78" s="1">
        <v>1994</v>
      </c>
      <c r="E78" s="1" t="s">
        <v>28</v>
      </c>
      <c r="F78" s="1" t="s">
        <v>15</v>
      </c>
      <c r="G78" s="1" t="s">
        <v>18</v>
      </c>
      <c r="H78" s="1">
        <v>9</v>
      </c>
      <c r="I78" s="3">
        <v>44.91</v>
      </c>
      <c r="J78" s="3" t="str">
        <f>"T"&amp;ROUNDUP(MONTH(TBL_NOLEGGI_FILM[[#This Row],[DATA]])/3,0)</f>
        <v>T2</v>
      </c>
    </row>
    <row r="79" spans="2:10" x14ac:dyDescent="0.45">
      <c r="B79" s="2">
        <v>45807</v>
      </c>
      <c r="C79" s="1" t="s">
        <v>33</v>
      </c>
      <c r="D79" s="1">
        <v>1994</v>
      </c>
      <c r="E79" s="1" t="s">
        <v>28</v>
      </c>
      <c r="F79" s="1" t="s">
        <v>15</v>
      </c>
      <c r="G79" s="1" t="s">
        <v>23</v>
      </c>
      <c r="H79" s="1">
        <v>5</v>
      </c>
      <c r="I79" s="3">
        <v>24.95</v>
      </c>
      <c r="J79" s="3" t="str">
        <f>"T"&amp;ROUNDUP(MONTH(TBL_NOLEGGI_FILM[[#This Row],[DATA]])/3,0)</f>
        <v>T2</v>
      </c>
    </row>
    <row r="80" spans="2:10" x14ac:dyDescent="0.45">
      <c r="B80" s="2">
        <v>45807</v>
      </c>
      <c r="C80" s="1" t="s">
        <v>30</v>
      </c>
      <c r="D80" s="1">
        <v>1997</v>
      </c>
      <c r="E80" s="1" t="s">
        <v>31</v>
      </c>
      <c r="F80" s="1" t="s">
        <v>26</v>
      </c>
      <c r="G80" s="1" t="s">
        <v>18</v>
      </c>
      <c r="H80" s="1">
        <v>6</v>
      </c>
      <c r="I80" s="3">
        <v>41.94</v>
      </c>
      <c r="J80" s="3" t="str">
        <f>"T"&amp;ROUNDUP(MONTH(TBL_NOLEGGI_FILM[[#This Row],[DATA]])/3,0)</f>
        <v>T2</v>
      </c>
    </row>
    <row r="81" spans="2:10" x14ac:dyDescent="0.45">
      <c r="B81" s="2">
        <v>45808</v>
      </c>
      <c r="C81" s="1" t="s">
        <v>25</v>
      </c>
      <c r="D81" s="1">
        <v>1979</v>
      </c>
      <c r="E81" s="1" t="s">
        <v>11</v>
      </c>
      <c r="F81" s="1" t="s">
        <v>15</v>
      </c>
      <c r="G81" s="1" t="s">
        <v>24</v>
      </c>
      <c r="H81" s="1">
        <v>5</v>
      </c>
      <c r="I81" s="3">
        <v>24.95</v>
      </c>
      <c r="J81" s="3" t="str">
        <f>"T"&amp;ROUNDUP(MONTH(TBL_NOLEGGI_FILM[[#This Row],[DATA]])/3,0)</f>
        <v>T2</v>
      </c>
    </row>
    <row r="82" spans="2:10" x14ac:dyDescent="0.45">
      <c r="B82" s="2">
        <v>45809</v>
      </c>
      <c r="C82" s="1" t="s">
        <v>21</v>
      </c>
      <c r="D82" s="1">
        <v>2008</v>
      </c>
      <c r="E82" s="1" t="s">
        <v>22</v>
      </c>
      <c r="F82" s="1" t="s">
        <v>26</v>
      </c>
      <c r="G82" s="1" t="s">
        <v>13</v>
      </c>
      <c r="H82" s="1">
        <v>9</v>
      </c>
      <c r="I82" s="3">
        <v>62.91</v>
      </c>
      <c r="J82" s="3" t="str">
        <f>"T"&amp;ROUNDUP(MONTH(TBL_NOLEGGI_FILM[[#This Row],[DATA]])/3,0)</f>
        <v>T2</v>
      </c>
    </row>
    <row r="83" spans="2:10" x14ac:dyDescent="0.45">
      <c r="B83" s="2">
        <v>45811</v>
      </c>
      <c r="C83" s="1" t="s">
        <v>19</v>
      </c>
      <c r="D83" s="1">
        <v>1994</v>
      </c>
      <c r="E83" s="1" t="s">
        <v>20</v>
      </c>
      <c r="F83" s="1" t="s">
        <v>26</v>
      </c>
      <c r="G83" s="1" t="s">
        <v>13</v>
      </c>
      <c r="H83" s="1">
        <v>4</v>
      </c>
      <c r="I83" s="3">
        <v>27.96</v>
      </c>
      <c r="J83" s="3" t="str">
        <f>"T"&amp;ROUNDUP(MONTH(TBL_NOLEGGI_FILM[[#This Row],[DATA]])/3,0)</f>
        <v>T2</v>
      </c>
    </row>
    <row r="84" spans="2:10" x14ac:dyDescent="0.45">
      <c r="B84" s="2">
        <v>45812</v>
      </c>
      <c r="C84" s="1" t="s">
        <v>14</v>
      </c>
      <c r="D84" s="1">
        <v>2014</v>
      </c>
      <c r="E84" s="1" t="s">
        <v>11</v>
      </c>
      <c r="F84" s="1" t="s">
        <v>12</v>
      </c>
      <c r="G84" s="1" t="s">
        <v>18</v>
      </c>
      <c r="H84" s="1">
        <v>4</v>
      </c>
      <c r="I84" s="3">
        <v>15.96</v>
      </c>
      <c r="J84" s="3" t="str">
        <f>"T"&amp;ROUNDUP(MONTH(TBL_NOLEGGI_FILM[[#This Row],[DATA]])/3,0)</f>
        <v>T2</v>
      </c>
    </row>
    <row r="85" spans="2:10" x14ac:dyDescent="0.45">
      <c r="B85" s="2">
        <v>45816</v>
      </c>
      <c r="C85" s="1" t="s">
        <v>14</v>
      </c>
      <c r="D85" s="1">
        <v>2014</v>
      </c>
      <c r="E85" s="1" t="s">
        <v>11</v>
      </c>
      <c r="F85" s="1" t="s">
        <v>15</v>
      </c>
      <c r="G85" s="1" t="s">
        <v>18</v>
      </c>
      <c r="H85" s="1">
        <v>1</v>
      </c>
      <c r="I85" s="3">
        <v>4.99</v>
      </c>
      <c r="J85" s="3" t="str">
        <f>"T"&amp;ROUNDUP(MONTH(TBL_NOLEGGI_FILM[[#This Row],[DATA]])/3,0)</f>
        <v>T2</v>
      </c>
    </row>
    <row r="86" spans="2:10" x14ac:dyDescent="0.45">
      <c r="B86" s="2">
        <v>45820</v>
      </c>
      <c r="C86" s="1" t="s">
        <v>34</v>
      </c>
      <c r="D86" s="1">
        <v>1994</v>
      </c>
      <c r="E86" s="1" t="s">
        <v>31</v>
      </c>
      <c r="F86" s="1" t="s">
        <v>15</v>
      </c>
      <c r="G86" s="1" t="s">
        <v>24</v>
      </c>
      <c r="H86" s="1">
        <v>1</v>
      </c>
      <c r="I86" s="3">
        <v>4.99</v>
      </c>
      <c r="J86" s="3" t="str">
        <f>"T"&amp;ROUNDUP(MONTH(TBL_NOLEGGI_FILM[[#This Row],[DATA]])/3,0)</f>
        <v>T2</v>
      </c>
    </row>
    <row r="87" spans="2:10" x14ac:dyDescent="0.45">
      <c r="B87" s="2">
        <v>45821</v>
      </c>
      <c r="C87" s="1" t="s">
        <v>19</v>
      </c>
      <c r="D87" s="1">
        <v>1994</v>
      </c>
      <c r="E87" s="1" t="s">
        <v>20</v>
      </c>
      <c r="F87" s="1" t="s">
        <v>12</v>
      </c>
      <c r="G87" s="1" t="s">
        <v>24</v>
      </c>
      <c r="H87" s="1">
        <v>3</v>
      </c>
      <c r="I87" s="3">
        <v>11.97</v>
      </c>
      <c r="J87" s="3" t="str">
        <f>"T"&amp;ROUNDUP(MONTH(TBL_NOLEGGI_FILM[[#This Row],[DATA]])/3,0)</f>
        <v>T2</v>
      </c>
    </row>
    <row r="88" spans="2:10" x14ac:dyDescent="0.45">
      <c r="B88" s="2">
        <v>45824</v>
      </c>
      <c r="C88" s="1" t="s">
        <v>21</v>
      </c>
      <c r="D88" s="1">
        <v>2008</v>
      </c>
      <c r="E88" s="1" t="s">
        <v>22</v>
      </c>
      <c r="F88" s="1" t="s">
        <v>15</v>
      </c>
      <c r="G88" s="1" t="s">
        <v>23</v>
      </c>
      <c r="H88" s="1">
        <v>6</v>
      </c>
      <c r="I88" s="3">
        <v>29.94</v>
      </c>
      <c r="J88" s="3" t="str">
        <f>"T"&amp;ROUNDUP(MONTH(TBL_NOLEGGI_FILM[[#This Row],[DATA]])/3,0)</f>
        <v>T2</v>
      </c>
    </row>
    <row r="89" spans="2:10" x14ac:dyDescent="0.45">
      <c r="B89" s="2">
        <v>45825</v>
      </c>
      <c r="C89" s="1" t="s">
        <v>16</v>
      </c>
      <c r="D89" s="1">
        <v>1993</v>
      </c>
      <c r="E89" s="1" t="s">
        <v>17</v>
      </c>
      <c r="F89" s="1" t="s">
        <v>15</v>
      </c>
      <c r="G89" s="1" t="s">
        <v>24</v>
      </c>
      <c r="H89" s="1">
        <v>5</v>
      </c>
      <c r="I89" s="3">
        <v>24.95</v>
      </c>
      <c r="J89" s="3" t="str">
        <f>"T"&amp;ROUNDUP(MONTH(TBL_NOLEGGI_FILM[[#This Row],[DATA]])/3,0)</f>
        <v>T2</v>
      </c>
    </row>
    <row r="90" spans="2:10" x14ac:dyDescent="0.45">
      <c r="B90" s="2">
        <v>45825</v>
      </c>
      <c r="C90" s="1" t="s">
        <v>27</v>
      </c>
      <c r="D90" s="1">
        <v>1972</v>
      </c>
      <c r="E90" s="1" t="s">
        <v>28</v>
      </c>
      <c r="F90" s="1" t="s">
        <v>15</v>
      </c>
      <c r="G90" s="1" t="s">
        <v>13</v>
      </c>
      <c r="H90" s="1">
        <v>11</v>
      </c>
      <c r="I90" s="3">
        <v>54.89</v>
      </c>
      <c r="J90" s="3" t="str">
        <f>"T"&amp;ROUNDUP(MONTH(TBL_NOLEGGI_FILM[[#This Row],[DATA]])/3,0)</f>
        <v>T2</v>
      </c>
    </row>
    <row r="91" spans="2:10" x14ac:dyDescent="0.45">
      <c r="B91" s="2">
        <v>45826</v>
      </c>
      <c r="C91" s="1" t="s">
        <v>25</v>
      </c>
      <c r="D91" s="1">
        <v>1979</v>
      </c>
      <c r="E91" s="1" t="s">
        <v>11</v>
      </c>
      <c r="F91" s="1" t="s">
        <v>12</v>
      </c>
      <c r="G91" s="1" t="s">
        <v>23</v>
      </c>
      <c r="H91" s="1">
        <v>11</v>
      </c>
      <c r="I91" s="3">
        <v>43.89</v>
      </c>
      <c r="J91" s="3" t="str">
        <f>"T"&amp;ROUNDUP(MONTH(TBL_NOLEGGI_FILM[[#This Row],[DATA]])/3,0)</f>
        <v>T2</v>
      </c>
    </row>
    <row r="92" spans="2:10" x14ac:dyDescent="0.45">
      <c r="B92" s="2">
        <v>45827</v>
      </c>
      <c r="C92" s="1" t="s">
        <v>25</v>
      </c>
      <c r="D92" s="1">
        <v>1979</v>
      </c>
      <c r="E92" s="1" t="s">
        <v>11</v>
      </c>
      <c r="F92" s="1" t="s">
        <v>15</v>
      </c>
      <c r="G92" s="1" t="s">
        <v>23</v>
      </c>
      <c r="H92" s="1">
        <v>1</v>
      </c>
      <c r="I92" s="3">
        <v>4.99</v>
      </c>
      <c r="J92" s="3" t="str">
        <f>"T"&amp;ROUNDUP(MONTH(TBL_NOLEGGI_FILM[[#This Row],[DATA]])/3,0)</f>
        <v>T2</v>
      </c>
    </row>
    <row r="93" spans="2:10" x14ac:dyDescent="0.45">
      <c r="B93" s="2">
        <v>45827</v>
      </c>
      <c r="C93" s="1" t="s">
        <v>25</v>
      </c>
      <c r="D93" s="1">
        <v>1979</v>
      </c>
      <c r="E93" s="1" t="s">
        <v>11</v>
      </c>
      <c r="F93" s="1" t="s">
        <v>15</v>
      </c>
      <c r="G93" s="1" t="s">
        <v>23</v>
      </c>
      <c r="H93" s="1">
        <v>6</v>
      </c>
      <c r="I93" s="3">
        <v>29.94</v>
      </c>
      <c r="J93" s="3" t="str">
        <f>"T"&amp;ROUNDUP(MONTH(TBL_NOLEGGI_FILM[[#This Row],[DATA]])/3,0)</f>
        <v>T2</v>
      </c>
    </row>
    <row r="94" spans="2:10" x14ac:dyDescent="0.45">
      <c r="B94" s="2">
        <v>45829</v>
      </c>
      <c r="C94" s="1" t="s">
        <v>16</v>
      </c>
      <c r="D94" s="1">
        <v>1993</v>
      </c>
      <c r="E94" s="1" t="s">
        <v>17</v>
      </c>
      <c r="F94" s="1" t="s">
        <v>26</v>
      </c>
      <c r="G94" s="1" t="s">
        <v>18</v>
      </c>
      <c r="H94" s="1">
        <v>12</v>
      </c>
      <c r="I94" s="3">
        <v>83.88</v>
      </c>
      <c r="J94" s="3" t="str">
        <f>"T"&amp;ROUNDUP(MONTH(TBL_NOLEGGI_FILM[[#This Row],[DATA]])/3,0)</f>
        <v>T2</v>
      </c>
    </row>
    <row r="95" spans="2:10" x14ac:dyDescent="0.45">
      <c r="B95" s="2">
        <v>45831</v>
      </c>
      <c r="C95" s="1" t="s">
        <v>29</v>
      </c>
      <c r="D95" s="1">
        <v>1995</v>
      </c>
      <c r="E95" s="1" t="s">
        <v>20</v>
      </c>
      <c r="F95" s="1" t="s">
        <v>15</v>
      </c>
      <c r="G95" s="1" t="s">
        <v>18</v>
      </c>
      <c r="H95" s="1">
        <v>6</v>
      </c>
      <c r="I95" s="3">
        <v>29.94</v>
      </c>
      <c r="J95" s="3" t="str">
        <f>"T"&amp;ROUNDUP(MONTH(TBL_NOLEGGI_FILM[[#This Row],[DATA]])/3,0)</f>
        <v>T2</v>
      </c>
    </row>
    <row r="96" spans="2:10" x14ac:dyDescent="0.45">
      <c r="B96" s="2">
        <v>45834</v>
      </c>
      <c r="C96" s="1" t="s">
        <v>25</v>
      </c>
      <c r="D96" s="1">
        <v>1979</v>
      </c>
      <c r="E96" s="1" t="s">
        <v>11</v>
      </c>
      <c r="F96" s="1" t="s">
        <v>15</v>
      </c>
      <c r="G96" s="1" t="s">
        <v>13</v>
      </c>
      <c r="H96" s="1">
        <v>3</v>
      </c>
      <c r="I96" s="3">
        <v>14.97</v>
      </c>
      <c r="J96" s="3" t="str">
        <f>"T"&amp;ROUNDUP(MONTH(TBL_NOLEGGI_FILM[[#This Row],[DATA]])/3,0)</f>
        <v>T2</v>
      </c>
    </row>
    <row r="97" spans="2:10" x14ac:dyDescent="0.45">
      <c r="B97" s="2">
        <v>45836</v>
      </c>
      <c r="C97" s="1" t="s">
        <v>32</v>
      </c>
      <c r="D97" s="1">
        <v>2000</v>
      </c>
      <c r="E97" s="1" t="s">
        <v>22</v>
      </c>
      <c r="F97" s="1" t="s">
        <v>15</v>
      </c>
      <c r="G97" s="1" t="s">
        <v>23</v>
      </c>
      <c r="H97" s="1">
        <v>6</v>
      </c>
      <c r="I97" s="3">
        <v>29.94</v>
      </c>
      <c r="J97" s="3" t="str">
        <f>"T"&amp;ROUNDUP(MONTH(TBL_NOLEGGI_FILM[[#This Row],[DATA]])/3,0)</f>
        <v>T2</v>
      </c>
    </row>
    <row r="98" spans="2:10" x14ac:dyDescent="0.45">
      <c r="B98" s="2">
        <v>45837</v>
      </c>
      <c r="C98" s="1" t="s">
        <v>16</v>
      </c>
      <c r="D98" s="1">
        <v>1993</v>
      </c>
      <c r="E98" s="1" t="s">
        <v>17</v>
      </c>
      <c r="F98" s="1" t="s">
        <v>26</v>
      </c>
      <c r="G98" s="1" t="s">
        <v>23</v>
      </c>
      <c r="H98" s="1">
        <v>7</v>
      </c>
      <c r="I98" s="3">
        <v>48.93</v>
      </c>
      <c r="J98" s="3" t="str">
        <f>"T"&amp;ROUNDUP(MONTH(TBL_NOLEGGI_FILM[[#This Row],[DATA]])/3,0)</f>
        <v>T2</v>
      </c>
    </row>
    <row r="99" spans="2:10" x14ac:dyDescent="0.45">
      <c r="B99" s="2">
        <v>45838</v>
      </c>
      <c r="C99" s="1" t="s">
        <v>14</v>
      </c>
      <c r="D99" s="1">
        <v>2014</v>
      </c>
      <c r="E99" s="1" t="s">
        <v>11</v>
      </c>
      <c r="F99" s="1" t="s">
        <v>26</v>
      </c>
      <c r="G99" s="1" t="s">
        <v>18</v>
      </c>
      <c r="H99" s="1">
        <v>9</v>
      </c>
      <c r="I99" s="3">
        <v>62.91</v>
      </c>
      <c r="J99" s="3" t="str">
        <f>"T"&amp;ROUNDUP(MONTH(TBL_NOLEGGI_FILM[[#This Row],[DATA]])/3,0)</f>
        <v>T2</v>
      </c>
    </row>
    <row r="100" spans="2:10" x14ac:dyDescent="0.45">
      <c r="B100" s="2">
        <v>45839</v>
      </c>
      <c r="C100" s="1" t="s">
        <v>33</v>
      </c>
      <c r="D100" s="1">
        <v>1994</v>
      </c>
      <c r="E100" s="1" t="s">
        <v>28</v>
      </c>
      <c r="F100" s="1" t="s">
        <v>26</v>
      </c>
      <c r="G100" s="1" t="s">
        <v>18</v>
      </c>
      <c r="H100" s="1">
        <v>12</v>
      </c>
      <c r="I100" s="3">
        <v>83.88</v>
      </c>
      <c r="J100" s="3" t="str">
        <f>"T"&amp;ROUNDUP(MONTH(TBL_NOLEGGI_FILM[[#This Row],[DATA]])/3,0)</f>
        <v>T3</v>
      </c>
    </row>
    <row r="101" spans="2:10" x14ac:dyDescent="0.45">
      <c r="B101" s="2">
        <v>45840</v>
      </c>
      <c r="C101" s="1" t="s">
        <v>33</v>
      </c>
      <c r="D101" s="1">
        <v>1994</v>
      </c>
      <c r="E101" s="1" t="s">
        <v>28</v>
      </c>
      <c r="F101" s="1" t="s">
        <v>15</v>
      </c>
      <c r="G101" s="1" t="s">
        <v>18</v>
      </c>
      <c r="H101" s="1">
        <v>12</v>
      </c>
      <c r="I101" s="3">
        <v>59.88</v>
      </c>
      <c r="J101" s="3" t="str">
        <f>"T"&amp;ROUNDUP(MONTH(TBL_NOLEGGI_FILM[[#This Row],[DATA]])/3,0)</f>
        <v>T3</v>
      </c>
    </row>
    <row r="102" spans="2:10" x14ac:dyDescent="0.45">
      <c r="B102" s="2">
        <v>45845</v>
      </c>
      <c r="C102" s="1" t="s">
        <v>21</v>
      </c>
      <c r="D102" s="1">
        <v>2008</v>
      </c>
      <c r="E102" s="1" t="s">
        <v>22</v>
      </c>
      <c r="F102" s="1" t="s">
        <v>12</v>
      </c>
      <c r="G102" s="1" t="s">
        <v>23</v>
      </c>
      <c r="H102" s="1">
        <v>5</v>
      </c>
      <c r="I102" s="3">
        <v>19.95</v>
      </c>
      <c r="J102" s="3" t="str">
        <f>"T"&amp;ROUNDUP(MONTH(TBL_NOLEGGI_FILM[[#This Row],[DATA]])/3,0)</f>
        <v>T3</v>
      </c>
    </row>
    <row r="103" spans="2:10" x14ac:dyDescent="0.45">
      <c r="B103" s="2">
        <v>45846</v>
      </c>
      <c r="C103" s="1" t="s">
        <v>27</v>
      </c>
      <c r="D103" s="1">
        <v>1972</v>
      </c>
      <c r="E103" s="1" t="s">
        <v>28</v>
      </c>
      <c r="F103" s="1" t="s">
        <v>26</v>
      </c>
      <c r="G103" s="1" t="s">
        <v>23</v>
      </c>
      <c r="H103" s="1">
        <v>6</v>
      </c>
      <c r="I103" s="3">
        <v>41.94</v>
      </c>
      <c r="J103" s="3" t="str">
        <f>"T"&amp;ROUNDUP(MONTH(TBL_NOLEGGI_FILM[[#This Row],[DATA]])/3,0)</f>
        <v>T3</v>
      </c>
    </row>
    <row r="104" spans="2:10" x14ac:dyDescent="0.45">
      <c r="B104" s="2">
        <v>45849</v>
      </c>
      <c r="C104" s="1" t="s">
        <v>14</v>
      </c>
      <c r="D104" s="1">
        <v>2014</v>
      </c>
      <c r="E104" s="1" t="s">
        <v>11</v>
      </c>
      <c r="F104" s="1" t="s">
        <v>26</v>
      </c>
      <c r="G104" s="1" t="s">
        <v>23</v>
      </c>
      <c r="H104" s="1">
        <v>6</v>
      </c>
      <c r="I104" s="3">
        <v>41.94</v>
      </c>
      <c r="J104" s="3" t="str">
        <f>"T"&amp;ROUNDUP(MONTH(TBL_NOLEGGI_FILM[[#This Row],[DATA]])/3,0)</f>
        <v>T3</v>
      </c>
    </row>
    <row r="105" spans="2:10" x14ac:dyDescent="0.45">
      <c r="B105" s="2">
        <v>45856</v>
      </c>
      <c r="C105" s="1" t="s">
        <v>14</v>
      </c>
      <c r="D105" s="1">
        <v>2014</v>
      </c>
      <c r="E105" s="1" t="s">
        <v>11</v>
      </c>
      <c r="F105" s="1" t="s">
        <v>12</v>
      </c>
      <c r="G105" s="1" t="s">
        <v>24</v>
      </c>
      <c r="H105" s="1">
        <v>4</v>
      </c>
      <c r="I105" s="3">
        <v>15.96</v>
      </c>
      <c r="J105" s="3" t="str">
        <f>"T"&amp;ROUNDUP(MONTH(TBL_NOLEGGI_FILM[[#This Row],[DATA]])/3,0)</f>
        <v>T3</v>
      </c>
    </row>
    <row r="106" spans="2:10" x14ac:dyDescent="0.45">
      <c r="B106" s="2">
        <v>45859</v>
      </c>
      <c r="C106" s="1" t="s">
        <v>30</v>
      </c>
      <c r="D106" s="1">
        <v>1997</v>
      </c>
      <c r="E106" s="1" t="s">
        <v>31</v>
      </c>
      <c r="F106" s="1" t="s">
        <v>12</v>
      </c>
      <c r="G106" s="1" t="s">
        <v>18</v>
      </c>
      <c r="H106" s="1">
        <v>7</v>
      </c>
      <c r="I106" s="3">
        <v>27.93</v>
      </c>
      <c r="J106" s="3" t="str">
        <f>"T"&amp;ROUNDUP(MONTH(TBL_NOLEGGI_FILM[[#This Row],[DATA]])/3,0)</f>
        <v>T3</v>
      </c>
    </row>
    <row r="107" spans="2:10" x14ac:dyDescent="0.45">
      <c r="B107" s="2">
        <v>45861</v>
      </c>
      <c r="C107" s="1" t="s">
        <v>10</v>
      </c>
      <c r="D107" s="1">
        <v>2010</v>
      </c>
      <c r="E107" s="1" t="s">
        <v>11</v>
      </c>
      <c r="F107" s="1" t="s">
        <v>26</v>
      </c>
      <c r="G107" s="1" t="s">
        <v>23</v>
      </c>
      <c r="H107" s="1">
        <v>1</v>
      </c>
      <c r="I107" s="3">
        <v>6.99</v>
      </c>
      <c r="J107" s="3" t="str">
        <f>"T"&amp;ROUNDUP(MONTH(TBL_NOLEGGI_FILM[[#This Row],[DATA]])/3,0)</f>
        <v>T3</v>
      </c>
    </row>
    <row r="108" spans="2:10" x14ac:dyDescent="0.45">
      <c r="B108" s="2">
        <v>45868</v>
      </c>
      <c r="C108" s="1" t="s">
        <v>32</v>
      </c>
      <c r="D108" s="1">
        <v>2000</v>
      </c>
      <c r="E108" s="1" t="s">
        <v>22</v>
      </c>
      <c r="F108" s="1" t="s">
        <v>26</v>
      </c>
      <c r="G108" s="1" t="s">
        <v>23</v>
      </c>
      <c r="H108" s="1">
        <v>3</v>
      </c>
      <c r="I108" s="3">
        <v>20.97</v>
      </c>
      <c r="J108" s="3" t="str">
        <f>"T"&amp;ROUNDUP(MONTH(TBL_NOLEGGI_FILM[[#This Row],[DATA]])/3,0)</f>
        <v>T3</v>
      </c>
    </row>
    <row r="109" spans="2:10" x14ac:dyDescent="0.45">
      <c r="B109" s="2">
        <v>45868</v>
      </c>
      <c r="C109" s="1" t="s">
        <v>32</v>
      </c>
      <c r="D109" s="1">
        <v>2000</v>
      </c>
      <c r="E109" s="1" t="s">
        <v>22</v>
      </c>
      <c r="F109" s="1" t="s">
        <v>12</v>
      </c>
      <c r="G109" s="1" t="s">
        <v>23</v>
      </c>
      <c r="H109" s="1">
        <v>3</v>
      </c>
      <c r="I109" s="3">
        <v>11.97</v>
      </c>
      <c r="J109" s="3" t="str">
        <f>"T"&amp;ROUNDUP(MONTH(TBL_NOLEGGI_FILM[[#This Row],[DATA]])/3,0)</f>
        <v>T3</v>
      </c>
    </row>
    <row r="110" spans="2:10" x14ac:dyDescent="0.45">
      <c r="B110" s="2">
        <v>45869</v>
      </c>
      <c r="C110" s="1" t="s">
        <v>21</v>
      </c>
      <c r="D110" s="1">
        <v>2008</v>
      </c>
      <c r="E110" s="1" t="s">
        <v>22</v>
      </c>
      <c r="F110" s="1" t="s">
        <v>15</v>
      </c>
      <c r="G110" s="1" t="s">
        <v>23</v>
      </c>
      <c r="H110" s="1">
        <v>11</v>
      </c>
      <c r="I110" s="3">
        <v>54.89</v>
      </c>
      <c r="J110" s="3" t="str">
        <f>"T"&amp;ROUNDUP(MONTH(TBL_NOLEGGI_FILM[[#This Row],[DATA]])/3,0)</f>
        <v>T3</v>
      </c>
    </row>
    <row r="111" spans="2:10" x14ac:dyDescent="0.45">
      <c r="B111" s="2">
        <v>45870</v>
      </c>
      <c r="C111" s="1" t="s">
        <v>29</v>
      </c>
      <c r="D111" s="1">
        <v>1995</v>
      </c>
      <c r="E111" s="1" t="s">
        <v>20</v>
      </c>
      <c r="F111" s="1" t="s">
        <v>15</v>
      </c>
      <c r="G111" s="1" t="s">
        <v>23</v>
      </c>
      <c r="H111" s="1">
        <v>5</v>
      </c>
      <c r="I111" s="3">
        <v>24.95</v>
      </c>
      <c r="J111" s="3" t="str">
        <f>"T"&amp;ROUNDUP(MONTH(TBL_NOLEGGI_FILM[[#This Row],[DATA]])/3,0)</f>
        <v>T3</v>
      </c>
    </row>
    <row r="112" spans="2:10" x14ac:dyDescent="0.45">
      <c r="B112" s="2">
        <v>45871</v>
      </c>
      <c r="C112" s="1" t="s">
        <v>10</v>
      </c>
      <c r="D112" s="1">
        <v>2010</v>
      </c>
      <c r="E112" s="1" t="s">
        <v>11</v>
      </c>
      <c r="F112" s="1" t="s">
        <v>15</v>
      </c>
      <c r="G112" s="1" t="s">
        <v>13</v>
      </c>
      <c r="H112" s="1">
        <v>5</v>
      </c>
      <c r="I112" s="3">
        <v>24.95</v>
      </c>
      <c r="J112" s="3" t="str">
        <f>"T"&amp;ROUNDUP(MONTH(TBL_NOLEGGI_FILM[[#This Row],[DATA]])/3,0)</f>
        <v>T3</v>
      </c>
    </row>
    <row r="113" spans="2:10" x14ac:dyDescent="0.45">
      <c r="B113" s="2">
        <v>45872</v>
      </c>
      <c r="C113" s="1" t="s">
        <v>33</v>
      </c>
      <c r="D113" s="1">
        <v>1994</v>
      </c>
      <c r="E113" s="1" t="s">
        <v>28</v>
      </c>
      <c r="F113" s="1" t="s">
        <v>12</v>
      </c>
      <c r="G113" s="1" t="s">
        <v>18</v>
      </c>
      <c r="H113" s="1">
        <v>1</v>
      </c>
      <c r="I113" s="3">
        <v>3.99</v>
      </c>
      <c r="J113" s="3" t="str">
        <f>"T"&amp;ROUNDUP(MONTH(TBL_NOLEGGI_FILM[[#This Row],[DATA]])/3,0)</f>
        <v>T3</v>
      </c>
    </row>
    <row r="114" spans="2:10" x14ac:dyDescent="0.45">
      <c r="B114" s="2">
        <v>45873</v>
      </c>
      <c r="C114" s="1" t="s">
        <v>25</v>
      </c>
      <c r="D114" s="1">
        <v>1979</v>
      </c>
      <c r="E114" s="1" t="s">
        <v>11</v>
      </c>
      <c r="F114" s="1" t="s">
        <v>15</v>
      </c>
      <c r="G114" s="1" t="s">
        <v>18</v>
      </c>
      <c r="H114" s="1">
        <v>11</v>
      </c>
      <c r="I114" s="3">
        <v>54.89</v>
      </c>
      <c r="J114" s="3" t="str">
        <f>"T"&amp;ROUNDUP(MONTH(TBL_NOLEGGI_FILM[[#This Row],[DATA]])/3,0)</f>
        <v>T3</v>
      </c>
    </row>
    <row r="115" spans="2:10" x14ac:dyDescent="0.45">
      <c r="B115" s="2">
        <v>45873</v>
      </c>
      <c r="C115" s="1" t="s">
        <v>19</v>
      </c>
      <c r="D115" s="1">
        <v>1994</v>
      </c>
      <c r="E115" s="1" t="s">
        <v>20</v>
      </c>
      <c r="F115" s="1" t="s">
        <v>12</v>
      </c>
      <c r="G115" s="1" t="s">
        <v>23</v>
      </c>
      <c r="H115" s="1">
        <v>10</v>
      </c>
      <c r="I115" s="3">
        <v>39.9</v>
      </c>
      <c r="J115" s="3" t="str">
        <f>"T"&amp;ROUNDUP(MONTH(TBL_NOLEGGI_FILM[[#This Row],[DATA]])/3,0)</f>
        <v>T3</v>
      </c>
    </row>
    <row r="116" spans="2:10" x14ac:dyDescent="0.45">
      <c r="B116" s="2">
        <v>45874</v>
      </c>
      <c r="C116" s="1" t="s">
        <v>21</v>
      </c>
      <c r="D116" s="1">
        <v>2008</v>
      </c>
      <c r="E116" s="1" t="s">
        <v>22</v>
      </c>
      <c r="F116" s="1" t="s">
        <v>15</v>
      </c>
      <c r="G116" s="1" t="s">
        <v>23</v>
      </c>
      <c r="H116" s="1">
        <v>12</v>
      </c>
      <c r="I116" s="3">
        <v>59.88</v>
      </c>
      <c r="J116" s="3" t="str">
        <f>"T"&amp;ROUNDUP(MONTH(TBL_NOLEGGI_FILM[[#This Row],[DATA]])/3,0)</f>
        <v>T3</v>
      </c>
    </row>
    <row r="117" spans="2:10" x14ac:dyDescent="0.45">
      <c r="B117" s="2">
        <v>45874</v>
      </c>
      <c r="C117" s="1" t="s">
        <v>30</v>
      </c>
      <c r="D117" s="1">
        <v>1997</v>
      </c>
      <c r="E117" s="1" t="s">
        <v>31</v>
      </c>
      <c r="F117" s="1" t="s">
        <v>15</v>
      </c>
      <c r="G117" s="1" t="s">
        <v>18</v>
      </c>
      <c r="H117" s="1">
        <v>6</v>
      </c>
      <c r="I117" s="3">
        <v>29.94</v>
      </c>
      <c r="J117" s="3" t="str">
        <f>"T"&amp;ROUNDUP(MONTH(TBL_NOLEGGI_FILM[[#This Row],[DATA]])/3,0)</f>
        <v>T3</v>
      </c>
    </row>
    <row r="118" spans="2:10" x14ac:dyDescent="0.45">
      <c r="B118" s="2">
        <v>45877</v>
      </c>
      <c r="C118" s="1" t="s">
        <v>29</v>
      </c>
      <c r="D118" s="1">
        <v>1995</v>
      </c>
      <c r="E118" s="1" t="s">
        <v>20</v>
      </c>
      <c r="F118" s="1" t="s">
        <v>12</v>
      </c>
      <c r="G118" s="1" t="s">
        <v>18</v>
      </c>
      <c r="H118" s="1">
        <v>9</v>
      </c>
      <c r="I118" s="3">
        <v>35.909999999999997</v>
      </c>
      <c r="J118" s="3" t="str">
        <f>"T"&amp;ROUNDUP(MONTH(TBL_NOLEGGI_FILM[[#This Row],[DATA]])/3,0)</f>
        <v>T3</v>
      </c>
    </row>
    <row r="119" spans="2:10" x14ac:dyDescent="0.45">
      <c r="B119" s="2">
        <v>45879</v>
      </c>
      <c r="C119" s="1" t="s">
        <v>33</v>
      </c>
      <c r="D119" s="1">
        <v>1994</v>
      </c>
      <c r="E119" s="1" t="s">
        <v>28</v>
      </c>
      <c r="F119" s="1" t="s">
        <v>15</v>
      </c>
      <c r="G119" s="1" t="s">
        <v>18</v>
      </c>
      <c r="H119" s="1">
        <v>4</v>
      </c>
      <c r="I119" s="3">
        <v>19.96</v>
      </c>
      <c r="J119" s="3" t="str">
        <f>"T"&amp;ROUNDUP(MONTH(TBL_NOLEGGI_FILM[[#This Row],[DATA]])/3,0)</f>
        <v>T3</v>
      </c>
    </row>
    <row r="120" spans="2:10" x14ac:dyDescent="0.45">
      <c r="B120" s="2">
        <v>45881</v>
      </c>
      <c r="C120" s="1" t="s">
        <v>14</v>
      </c>
      <c r="D120" s="1">
        <v>2014</v>
      </c>
      <c r="E120" s="1" t="s">
        <v>11</v>
      </c>
      <c r="F120" s="1" t="s">
        <v>12</v>
      </c>
      <c r="G120" s="1" t="s">
        <v>13</v>
      </c>
      <c r="H120" s="1">
        <v>1</v>
      </c>
      <c r="I120" s="3">
        <v>3.99</v>
      </c>
      <c r="J120" s="3" t="str">
        <f>"T"&amp;ROUNDUP(MONTH(TBL_NOLEGGI_FILM[[#This Row],[DATA]])/3,0)</f>
        <v>T3</v>
      </c>
    </row>
    <row r="121" spans="2:10" x14ac:dyDescent="0.45">
      <c r="B121" s="2">
        <v>45889</v>
      </c>
      <c r="C121" s="1" t="s">
        <v>33</v>
      </c>
      <c r="D121" s="1">
        <v>1994</v>
      </c>
      <c r="E121" s="1" t="s">
        <v>28</v>
      </c>
      <c r="F121" s="1" t="s">
        <v>15</v>
      </c>
      <c r="G121" s="1" t="s">
        <v>24</v>
      </c>
      <c r="H121" s="1">
        <v>10</v>
      </c>
      <c r="I121" s="3">
        <v>49.9</v>
      </c>
      <c r="J121" s="3" t="str">
        <f>"T"&amp;ROUNDUP(MONTH(TBL_NOLEGGI_FILM[[#This Row],[DATA]])/3,0)</f>
        <v>T3</v>
      </c>
    </row>
    <row r="122" spans="2:10" x14ac:dyDescent="0.45">
      <c r="B122" s="2">
        <v>45889</v>
      </c>
      <c r="C122" s="1" t="s">
        <v>27</v>
      </c>
      <c r="D122" s="1">
        <v>1972</v>
      </c>
      <c r="E122" s="1" t="s">
        <v>28</v>
      </c>
      <c r="F122" s="1" t="s">
        <v>12</v>
      </c>
      <c r="G122" s="1" t="s">
        <v>24</v>
      </c>
      <c r="H122" s="1">
        <v>10</v>
      </c>
      <c r="I122" s="3">
        <v>39.9</v>
      </c>
      <c r="J122" s="3" t="str">
        <f>"T"&amp;ROUNDUP(MONTH(TBL_NOLEGGI_FILM[[#This Row],[DATA]])/3,0)</f>
        <v>T3</v>
      </c>
    </row>
    <row r="123" spans="2:10" x14ac:dyDescent="0.45">
      <c r="B123" s="2">
        <v>45892</v>
      </c>
      <c r="C123" s="1" t="s">
        <v>25</v>
      </c>
      <c r="D123" s="1">
        <v>1979</v>
      </c>
      <c r="E123" s="1" t="s">
        <v>11</v>
      </c>
      <c r="F123" s="1" t="s">
        <v>15</v>
      </c>
      <c r="G123" s="1" t="s">
        <v>18</v>
      </c>
      <c r="H123" s="1">
        <v>10</v>
      </c>
      <c r="I123" s="3">
        <v>49.9</v>
      </c>
      <c r="J123" s="3" t="str">
        <f>"T"&amp;ROUNDUP(MONTH(TBL_NOLEGGI_FILM[[#This Row],[DATA]])/3,0)</f>
        <v>T3</v>
      </c>
    </row>
    <row r="124" spans="2:10" x14ac:dyDescent="0.45">
      <c r="B124" s="2">
        <v>45892</v>
      </c>
      <c r="C124" s="1" t="s">
        <v>10</v>
      </c>
      <c r="D124" s="1">
        <v>2010</v>
      </c>
      <c r="E124" s="1" t="s">
        <v>11</v>
      </c>
      <c r="F124" s="1" t="s">
        <v>12</v>
      </c>
      <c r="G124" s="1" t="s">
        <v>23</v>
      </c>
      <c r="H124" s="1">
        <v>11</v>
      </c>
      <c r="I124" s="3">
        <v>43.89</v>
      </c>
      <c r="J124" s="3" t="str">
        <f>"T"&amp;ROUNDUP(MONTH(TBL_NOLEGGI_FILM[[#This Row],[DATA]])/3,0)</f>
        <v>T3</v>
      </c>
    </row>
    <row r="125" spans="2:10" x14ac:dyDescent="0.45">
      <c r="B125" s="2">
        <v>45898</v>
      </c>
      <c r="C125" s="1" t="s">
        <v>34</v>
      </c>
      <c r="D125" s="1">
        <v>1994</v>
      </c>
      <c r="E125" s="1" t="s">
        <v>31</v>
      </c>
      <c r="F125" s="1" t="s">
        <v>26</v>
      </c>
      <c r="G125" s="1" t="s">
        <v>18</v>
      </c>
      <c r="H125" s="1">
        <v>1</v>
      </c>
      <c r="I125" s="3">
        <v>6.99</v>
      </c>
      <c r="J125" s="3" t="str">
        <f>"T"&amp;ROUNDUP(MONTH(TBL_NOLEGGI_FILM[[#This Row],[DATA]])/3,0)</f>
        <v>T3</v>
      </c>
    </row>
    <row r="126" spans="2:10" x14ac:dyDescent="0.45">
      <c r="B126" s="2">
        <v>45898</v>
      </c>
      <c r="C126" s="1" t="s">
        <v>16</v>
      </c>
      <c r="D126" s="1">
        <v>1993</v>
      </c>
      <c r="E126" s="1" t="s">
        <v>17</v>
      </c>
      <c r="F126" s="1" t="s">
        <v>15</v>
      </c>
      <c r="G126" s="1" t="s">
        <v>23</v>
      </c>
      <c r="H126" s="1">
        <v>3</v>
      </c>
      <c r="I126" s="3">
        <v>14.97</v>
      </c>
      <c r="J126" s="3" t="str">
        <f>"T"&amp;ROUNDUP(MONTH(TBL_NOLEGGI_FILM[[#This Row],[DATA]])/3,0)</f>
        <v>T3</v>
      </c>
    </row>
    <row r="127" spans="2:10" x14ac:dyDescent="0.45">
      <c r="B127" s="2">
        <v>45900</v>
      </c>
      <c r="C127" s="1" t="s">
        <v>34</v>
      </c>
      <c r="D127" s="1">
        <v>1994</v>
      </c>
      <c r="E127" s="1" t="s">
        <v>31</v>
      </c>
      <c r="F127" s="1" t="s">
        <v>15</v>
      </c>
      <c r="G127" s="1" t="s">
        <v>13</v>
      </c>
      <c r="H127" s="1">
        <v>11</v>
      </c>
      <c r="I127" s="3">
        <v>54.89</v>
      </c>
      <c r="J127" s="3" t="str">
        <f>"T"&amp;ROUNDUP(MONTH(TBL_NOLEGGI_FILM[[#This Row],[DATA]])/3,0)</f>
        <v>T3</v>
      </c>
    </row>
    <row r="128" spans="2:10" x14ac:dyDescent="0.45">
      <c r="B128" s="2">
        <v>45904</v>
      </c>
      <c r="C128" s="1" t="s">
        <v>21</v>
      </c>
      <c r="D128" s="1">
        <v>2008</v>
      </c>
      <c r="E128" s="1" t="s">
        <v>22</v>
      </c>
      <c r="F128" s="1" t="s">
        <v>15</v>
      </c>
      <c r="G128" s="1" t="s">
        <v>24</v>
      </c>
      <c r="H128" s="1">
        <v>8</v>
      </c>
      <c r="I128" s="3">
        <v>39.92</v>
      </c>
      <c r="J128" s="3" t="str">
        <f>"T"&amp;ROUNDUP(MONTH(TBL_NOLEGGI_FILM[[#This Row],[DATA]])/3,0)</f>
        <v>T3</v>
      </c>
    </row>
    <row r="129" spans="2:10" x14ac:dyDescent="0.45">
      <c r="B129" s="2">
        <v>45905</v>
      </c>
      <c r="C129" s="1" t="s">
        <v>29</v>
      </c>
      <c r="D129" s="1">
        <v>1995</v>
      </c>
      <c r="E129" s="1" t="s">
        <v>20</v>
      </c>
      <c r="F129" s="1" t="s">
        <v>26</v>
      </c>
      <c r="G129" s="1" t="s">
        <v>24</v>
      </c>
      <c r="H129" s="1">
        <v>6</v>
      </c>
      <c r="I129" s="3">
        <v>41.94</v>
      </c>
      <c r="J129" s="3" t="str">
        <f>"T"&amp;ROUNDUP(MONTH(TBL_NOLEGGI_FILM[[#This Row],[DATA]])/3,0)</f>
        <v>T3</v>
      </c>
    </row>
    <row r="130" spans="2:10" x14ac:dyDescent="0.45">
      <c r="B130" s="2">
        <v>45909</v>
      </c>
      <c r="C130" s="1" t="s">
        <v>30</v>
      </c>
      <c r="D130" s="1">
        <v>1997</v>
      </c>
      <c r="E130" s="1" t="s">
        <v>31</v>
      </c>
      <c r="F130" s="1" t="s">
        <v>15</v>
      </c>
      <c r="G130" s="1" t="s">
        <v>23</v>
      </c>
      <c r="H130" s="1">
        <v>10</v>
      </c>
      <c r="I130" s="3">
        <v>49.9</v>
      </c>
      <c r="J130" s="3" t="str">
        <f>"T"&amp;ROUNDUP(MONTH(TBL_NOLEGGI_FILM[[#This Row],[DATA]])/3,0)</f>
        <v>T3</v>
      </c>
    </row>
    <row r="131" spans="2:10" x14ac:dyDescent="0.45">
      <c r="B131" s="2">
        <v>45911</v>
      </c>
      <c r="C131" s="1" t="s">
        <v>32</v>
      </c>
      <c r="D131" s="1">
        <v>2000</v>
      </c>
      <c r="E131" s="1" t="s">
        <v>22</v>
      </c>
      <c r="F131" s="1" t="s">
        <v>12</v>
      </c>
      <c r="G131" s="1" t="s">
        <v>13</v>
      </c>
      <c r="H131" s="1">
        <v>4</v>
      </c>
      <c r="I131" s="3">
        <v>15.96</v>
      </c>
      <c r="J131" s="3" t="str">
        <f>"T"&amp;ROUNDUP(MONTH(TBL_NOLEGGI_FILM[[#This Row],[DATA]])/3,0)</f>
        <v>T3</v>
      </c>
    </row>
    <row r="132" spans="2:10" x14ac:dyDescent="0.45">
      <c r="B132" s="2">
        <v>45911</v>
      </c>
      <c r="C132" s="1" t="s">
        <v>14</v>
      </c>
      <c r="D132" s="1">
        <v>2014</v>
      </c>
      <c r="E132" s="1" t="s">
        <v>11</v>
      </c>
      <c r="F132" s="1" t="s">
        <v>12</v>
      </c>
      <c r="G132" s="1" t="s">
        <v>18</v>
      </c>
      <c r="H132" s="1">
        <v>11</v>
      </c>
      <c r="I132" s="3">
        <v>43.89</v>
      </c>
      <c r="J132" s="3" t="str">
        <f>"T"&amp;ROUNDUP(MONTH(TBL_NOLEGGI_FILM[[#This Row],[DATA]])/3,0)</f>
        <v>T3</v>
      </c>
    </row>
    <row r="133" spans="2:10" x14ac:dyDescent="0.45">
      <c r="B133" s="2">
        <v>45912</v>
      </c>
      <c r="C133" s="1" t="s">
        <v>29</v>
      </c>
      <c r="D133" s="1">
        <v>1995</v>
      </c>
      <c r="E133" s="1" t="s">
        <v>20</v>
      </c>
      <c r="F133" s="1" t="s">
        <v>15</v>
      </c>
      <c r="G133" s="1" t="s">
        <v>24</v>
      </c>
      <c r="H133" s="1">
        <v>7</v>
      </c>
      <c r="I133" s="3">
        <v>34.93</v>
      </c>
      <c r="J133" s="3" t="str">
        <f>"T"&amp;ROUNDUP(MONTH(TBL_NOLEGGI_FILM[[#This Row],[DATA]])/3,0)</f>
        <v>T3</v>
      </c>
    </row>
    <row r="134" spans="2:10" x14ac:dyDescent="0.45">
      <c r="B134" s="2">
        <v>45913</v>
      </c>
      <c r="C134" s="1" t="s">
        <v>33</v>
      </c>
      <c r="D134" s="1">
        <v>1994</v>
      </c>
      <c r="E134" s="1" t="s">
        <v>28</v>
      </c>
      <c r="F134" s="1" t="s">
        <v>15</v>
      </c>
      <c r="G134" s="1" t="s">
        <v>24</v>
      </c>
      <c r="H134" s="1">
        <v>6</v>
      </c>
      <c r="I134" s="3">
        <v>29.94</v>
      </c>
      <c r="J134" s="3" t="str">
        <f>"T"&amp;ROUNDUP(MONTH(TBL_NOLEGGI_FILM[[#This Row],[DATA]])/3,0)</f>
        <v>T3</v>
      </c>
    </row>
    <row r="135" spans="2:10" x14ac:dyDescent="0.45">
      <c r="B135" s="2">
        <v>45917</v>
      </c>
      <c r="C135" s="1" t="s">
        <v>34</v>
      </c>
      <c r="D135" s="1">
        <v>1994</v>
      </c>
      <c r="E135" s="1" t="s">
        <v>31</v>
      </c>
      <c r="F135" s="1" t="s">
        <v>15</v>
      </c>
      <c r="G135" s="1" t="s">
        <v>13</v>
      </c>
      <c r="H135" s="1">
        <v>6</v>
      </c>
      <c r="I135" s="3">
        <v>29.94</v>
      </c>
      <c r="J135" s="3" t="str">
        <f>"T"&amp;ROUNDUP(MONTH(TBL_NOLEGGI_FILM[[#This Row],[DATA]])/3,0)</f>
        <v>T3</v>
      </c>
    </row>
    <row r="136" spans="2:10" x14ac:dyDescent="0.45">
      <c r="B136" s="2">
        <v>45918</v>
      </c>
      <c r="C136" s="1" t="s">
        <v>29</v>
      </c>
      <c r="D136" s="1">
        <v>1995</v>
      </c>
      <c r="E136" s="1" t="s">
        <v>20</v>
      </c>
      <c r="F136" s="1" t="s">
        <v>15</v>
      </c>
      <c r="G136" s="1" t="s">
        <v>13</v>
      </c>
      <c r="H136" s="1">
        <v>9</v>
      </c>
      <c r="I136" s="3">
        <v>44.91</v>
      </c>
      <c r="J136" s="3" t="str">
        <f>"T"&amp;ROUNDUP(MONTH(TBL_NOLEGGI_FILM[[#This Row],[DATA]])/3,0)</f>
        <v>T3</v>
      </c>
    </row>
    <row r="137" spans="2:10" x14ac:dyDescent="0.45">
      <c r="B137" s="2">
        <v>45920</v>
      </c>
      <c r="C137" s="1" t="s">
        <v>32</v>
      </c>
      <c r="D137" s="1">
        <v>2000</v>
      </c>
      <c r="E137" s="1" t="s">
        <v>22</v>
      </c>
      <c r="F137" s="1" t="s">
        <v>15</v>
      </c>
      <c r="G137" s="1" t="s">
        <v>23</v>
      </c>
      <c r="H137" s="1">
        <v>12</v>
      </c>
      <c r="I137" s="3">
        <v>59.88</v>
      </c>
      <c r="J137" s="3" t="str">
        <f>"T"&amp;ROUNDUP(MONTH(TBL_NOLEGGI_FILM[[#This Row],[DATA]])/3,0)</f>
        <v>T3</v>
      </c>
    </row>
    <row r="138" spans="2:10" x14ac:dyDescent="0.45">
      <c r="B138" s="2">
        <v>45920</v>
      </c>
      <c r="C138" s="1" t="s">
        <v>33</v>
      </c>
      <c r="D138" s="1">
        <v>1994</v>
      </c>
      <c r="E138" s="1" t="s">
        <v>28</v>
      </c>
      <c r="F138" s="1" t="s">
        <v>15</v>
      </c>
      <c r="G138" s="1" t="s">
        <v>24</v>
      </c>
      <c r="H138" s="1">
        <v>11</v>
      </c>
      <c r="I138" s="3">
        <v>54.89</v>
      </c>
      <c r="J138" s="3" t="str">
        <f>"T"&amp;ROUNDUP(MONTH(TBL_NOLEGGI_FILM[[#This Row],[DATA]])/3,0)</f>
        <v>T3</v>
      </c>
    </row>
    <row r="139" spans="2:10" x14ac:dyDescent="0.45">
      <c r="B139" s="2">
        <v>45921</v>
      </c>
      <c r="C139" s="1" t="s">
        <v>19</v>
      </c>
      <c r="D139" s="1">
        <v>1994</v>
      </c>
      <c r="E139" s="1" t="s">
        <v>20</v>
      </c>
      <c r="F139" s="1" t="s">
        <v>12</v>
      </c>
      <c r="G139" s="1" t="s">
        <v>13</v>
      </c>
      <c r="H139" s="1">
        <v>5</v>
      </c>
      <c r="I139" s="3">
        <v>19.95</v>
      </c>
      <c r="J139" s="3" t="str">
        <f>"T"&amp;ROUNDUP(MONTH(TBL_NOLEGGI_FILM[[#This Row],[DATA]])/3,0)</f>
        <v>T3</v>
      </c>
    </row>
    <row r="140" spans="2:10" x14ac:dyDescent="0.45">
      <c r="B140" s="2">
        <v>45923</v>
      </c>
      <c r="C140" s="1" t="s">
        <v>29</v>
      </c>
      <c r="D140" s="1">
        <v>1995</v>
      </c>
      <c r="E140" s="1" t="s">
        <v>20</v>
      </c>
      <c r="F140" s="1" t="s">
        <v>12</v>
      </c>
      <c r="G140" s="1" t="s">
        <v>13</v>
      </c>
      <c r="H140" s="1">
        <v>4</v>
      </c>
      <c r="I140" s="3">
        <v>15.96</v>
      </c>
      <c r="J140" s="3" t="str">
        <f>"T"&amp;ROUNDUP(MONTH(TBL_NOLEGGI_FILM[[#This Row],[DATA]])/3,0)</f>
        <v>T3</v>
      </c>
    </row>
    <row r="141" spans="2:10" x14ac:dyDescent="0.45">
      <c r="B141" s="2">
        <v>45925</v>
      </c>
      <c r="C141" s="1" t="s">
        <v>33</v>
      </c>
      <c r="D141" s="1">
        <v>1994</v>
      </c>
      <c r="E141" s="1" t="s">
        <v>28</v>
      </c>
      <c r="F141" s="1" t="s">
        <v>12</v>
      </c>
      <c r="G141" s="1" t="s">
        <v>13</v>
      </c>
      <c r="H141" s="1">
        <v>6</v>
      </c>
      <c r="I141" s="3">
        <v>23.94</v>
      </c>
      <c r="J141" s="3" t="str">
        <f>"T"&amp;ROUNDUP(MONTH(TBL_NOLEGGI_FILM[[#This Row],[DATA]])/3,0)</f>
        <v>T3</v>
      </c>
    </row>
    <row r="142" spans="2:10" x14ac:dyDescent="0.45">
      <c r="B142" s="2">
        <v>45925</v>
      </c>
      <c r="C142" s="1" t="s">
        <v>27</v>
      </c>
      <c r="D142" s="1">
        <v>1972</v>
      </c>
      <c r="E142" s="1" t="s">
        <v>28</v>
      </c>
      <c r="F142" s="1" t="s">
        <v>26</v>
      </c>
      <c r="G142" s="1" t="s">
        <v>23</v>
      </c>
      <c r="H142" s="1">
        <v>12</v>
      </c>
      <c r="I142" s="3">
        <v>83.88</v>
      </c>
      <c r="J142" s="3" t="str">
        <f>"T"&amp;ROUNDUP(MONTH(TBL_NOLEGGI_FILM[[#This Row],[DATA]])/3,0)</f>
        <v>T3</v>
      </c>
    </row>
    <row r="143" spans="2:10" x14ac:dyDescent="0.45">
      <c r="B143" s="2">
        <v>45929</v>
      </c>
      <c r="C143" s="1" t="s">
        <v>30</v>
      </c>
      <c r="D143" s="1">
        <v>1997</v>
      </c>
      <c r="E143" s="1" t="s">
        <v>31</v>
      </c>
      <c r="F143" s="1" t="s">
        <v>15</v>
      </c>
      <c r="G143" s="1" t="s">
        <v>23</v>
      </c>
      <c r="H143" s="1">
        <v>1</v>
      </c>
      <c r="I143" s="3">
        <v>4.99</v>
      </c>
      <c r="J143" s="3" t="str">
        <f>"T"&amp;ROUNDUP(MONTH(TBL_NOLEGGI_FILM[[#This Row],[DATA]])/3,0)</f>
        <v>T3</v>
      </c>
    </row>
    <row r="144" spans="2:10" x14ac:dyDescent="0.45">
      <c r="B144" s="2">
        <v>45930</v>
      </c>
      <c r="C144" s="1" t="s">
        <v>25</v>
      </c>
      <c r="D144" s="1">
        <v>1979</v>
      </c>
      <c r="E144" s="1" t="s">
        <v>11</v>
      </c>
      <c r="F144" s="1" t="s">
        <v>12</v>
      </c>
      <c r="G144" s="1" t="s">
        <v>24</v>
      </c>
      <c r="H144" s="1">
        <v>7</v>
      </c>
      <c r="I144" s="3">
        <v>27.93</v>
      </c>
      <c r="J144" s="3" t="str">
        <f>"T"&amp;ROUNDUP(MONTH(TBL_NOLEGGI_FILM[[#This Row],[DATA]])/3,0)</f>
        <v>T3</v>
      </c>
    </row>
    <row r="145" spans="2:10" x14ac:dyDescent="0.45">
      <c r="B145" s="2">
        <v>45934</v>
      </c>
      <c r="C145" s="1" t="s">
        <v>21</v>
      </c>
      <c r="D145" s="1">
        <v>2008</v>
      </c>
      <c r="E145" s="1" t="s">
        <v>22</v>
      </c>
      <c r="F145" s="1" t="s">
        <v>12</v>
      </c>
      <c r="G145" s="1" t="s">
        <v>13</v>
      </c>
      <c r="H145" s="1">
        <v>12</v>
      </c>
      <c r="I145" s="3">
        <v>47.88</v>
      </c>
      <c r="J145" s="3" t="str">
        <f>"T"&amp;ROUNDUP(MONTH(TBL_NOLEGGI_FILM[[#This Row],[DATA]])/3,0)</f>
        <v>T4</v>
      </c>
    </row>
    <row r="146" spans="2:10" x14ac:dyDescent="0.45">
      <c r="B146" s="2">
        <v>45934</v>
      </c>
      <c r="C146" s="1" t="s">
        <v>19</v>
      </c>
      <c r="D146" s="1">
        <v>1994</v>
      </c>
      <c r="E146" s="1" t="s">
        <v>20</v>
      </c>
      <c r="F146" s="1" t="s">
        <v>15</v>
      </c>
      <c r="G146" s="1" t="s">
        <v>18</v>
      </c>
      <c r="H146" s="1">
        <v>4</v>
      </c>
      <c r="I146" s="3">
        <v>19.96</v>
      </c>
      <c r="J146" s="3" t="str">
        <f>"T"&amp;ROUNDUP(MONTH(TBL_NOLEGGI_FILM[[#This Row],[DATA]])/3,0)</f>
        <v>T4</v>
      </c>
    </row>
    <row r="147" spans="2:10" x14ac:dyDescent="0.45">
      <c r="B147" s="2">
        <v>45937</v>
      </c>
      <c r="C147" s="1" t="s">
        <v>34</v>
      </c>
      <c r="D147" s="1">
        <v>1994</v>
      </c>
      <c r="E147" s="1" t="s">
        <v>31</v>
      </c>
      <c r="F147" s="1" t="s">
        <v>15</v>
      </c>
      <c r="G147" s="1" t="s">
        <v>23</v>
      </c>
      <c r="H147" s="1">
        <v>5</v>
      </c>
      <c r="I147" s="3">
        <v>24.95</v>
      </c>
      <c r="J147" s="3" t="str">
        <f>"T"&amp;ROUNDUP(MONTH(TBL_NOLEGGI_FILM[[#This Row],[DATA]])/3,0)</f>
        <v>T4</v>
      </c>
    </row>
    <row r="148" spans="2:10" x14ac:dyDescent="0.45">
      <c r="B148" s="2">
        <v>45937</v>
      </c>
      <c r="C148" s="1" t="s">
        <v>29</v>
      </c>
      <c r="D148" s="1">
        <v>1995</v>
      </c>
      <c r="E148" s="1" t="s">
        <v>20</v>
      </c>
      <c r="F148" s="1" t="s">
        <v>15</v>
      </c>
      <c r="G148" s="1" t="s">
        <v>24</v>
      </c>
      <c r="H148" s="1">
        <v>9</v>
      </c>
      <c r="I148" s="3">
        <v>44.91</v>
      </c>
      <c r="J148" s="3" t="str">
        <f>"T"&amp;ROUNDUP(MONTH(TBL_NOLEGGI_FILM[[#This Row],[DATA]])/3,0)</f>
        <v>T4</v>
      </c>
    </row>
    <row r="149" spans="2:10" x14ac:dyDescent="0.45">
      <c r="B149" s="2">
        <v>45937</v>
      </c>
      <c r="C149" s="1" t="s">
        <v>29</v>
      </c>
      <c r="D149" s="1">
        <v>1995</v>
      </c>
      <c r="E149" s="1" t="s">
        <v>20</v>
      </c>
      <c r="F149" s="1" t="s">
        <v>12</v>
      </c>
      <c r="G149" s="1" t="s">
        <v>13</v>
      </c>
      <c r="H149" s="1">
        <v>11</v>
      </c>
      <c r="I149" s="3">
        <v>43.89</v>
      </c>
      <c r="J149" s="3" t="str">
        <f>"T"&amp;ROUNDUP(MONTH(TBL_NOLEGGI_FILM[[#This Row],[DATA]])/3,0)</f>
        <v>T4</v>
      </c>
    </row>
    <row r="150" spans="2:10" x14ac:dyDescent="0.45">
      <c r="B150" s="2">
        <v>45938</v>
      </c>
      <c r="C150" s="1" t="s">
        <v>34</v>
      </c>
      <c r="D150" s="1">
        <v>1994</v>
      </c>
      <c r="E150" s="1" t="s">
        <v>31</v>
      </c>
      <c r="F150" s="1" t="s">
        <v>26</v>
      </c>
      <c r="G150" s="1" t="s">
        <v>24</v>
      </c>
      <c r="H150" s="1">
        <v>7</v>
      </c>
      <c r="I150" s="3">
        <v>48.93</v>
      </c>
      <c r="J150" s="3" t="str">
        <f>"T"&amp;ROUNDUP(MONTH(TBL_NOLEGGI_FILM[[#This Row],[DATA]])/3,0)</f>
        <v>T4</v>
      </c>
    </row>
    <row r="151" spans="2:10" x14ac:dyDescent="0.45">
      <c r="B151" s="2">
        <v>45938</v>
      </c>
      <c r="C151" s="1" t="s">
        <v>34</v>
      </c>
      <c r="D151" s="1">
        <v>1994</v>
      </c>
      <c r="E151" s="1" t="s">
        <v>31</v>
      </c>
      <c r="F151" s="1" t="s">
        <v>26</v>
      </c>
      <c r="G151" s="1" t="s">
        <v>23</v>
      </c>
      <c r="H151" s="1">
        <v>11</v>
      </c>
      <c r="I151" s="3">
        <v>76.89</v>
      </c>
      <c r="J151" s="3" t="str">
        <f>"T"&amp;ROUNDUP(MONTH(TBL_NOLEGGI_FILM[[#This Row],[DATA]])/3,0)</f>
        <v>T4</v>
      </c>
    </row>
    <row r="152" spans="2:10" x14ac:dyDescent="0.45">
      <c r="B152" s="2">
        <v>45944</v>
      </c>
      <c r="C152" s="1" t="s">
        <v>34</v>
      </c>
      <c r="D152" s="1">
        <v>1994</v>
      </c>
      <c r="E152" s="1" t="s">
        <v>31</v>
      </c>
      <c r="F152" s="1" t="s">
        <v>26</v>
      </c>
      <c r="G152" s="1" t="s">
        <v>23</v>
      </c>
      <c r="H152" s="1">
        <v>10</v>
      </c>
      <c r="I152" s="3">
        <v>69.900000000000006</v>
      </c>
      <c r="J152" s="3" t="str">
        <f>"T"&amp;ROUNDUP(MONTH(TBL_NOLEGGI_FILM[[#This Row],[DATA]])/3,0)</f>
        <v>T4</v>
      </c>
    </row>
    <row r="153" spans="2:10" x14ac:dyDescent="0.45">
      <c r="B153" s="2">
        <v>45948</v>
      </c>
      <c r="C153" s="1" t="s">
        <v>32</v>
      </c>
      <c r="D153" s="1">
        <v>2000</v>
      </c>
      <c r="E153" s="1" t="s">
        <v>22</v>
      </c>
      <c r="F153" s="1" t="s">
        <v>12</v>
      </c>
      <c r="G153" s="1" t="s">
        <v>18</v>
      </c>
      <c r="H153" s="1">
        <v>11</v>
      </c>
      <c r="I153" s="3">
        <v>43.89</v>
      </c>
      <c r="J153" s="3" t="str">
        <f>"T"&amp;ROUNDUP(MONTH(TBL_NOLEGGI_FILM[[#This Row],[DATA]])/3,0)</f>
        <v>T4</v>
      </c>
    </row>
    <row r="154" spans="2:10" x14ac:dyDescent="0.45">
      <c r="B154" s="2">
        <v>45948</v>
      </c>
      <c r="C154" s="1" t="s">
        <v>16</v>
      </c>
      <c r="D154" s="1">
        <v>1993</v>
      </c>
      <c r="E154" s="1" t="s">
        <v>17</v>
      </c>
      <c r="F154" s="1" t="s">
        <v>15</v>
      </c>
      <c r="G154" s="1" t="s">
        <v>18</v>
      </c>
      <c r="H154" s="1">
        <v>7</v>
      </c>
      <c r="I154" s="3">
        <v>34.93</v>
      </c>
      <c r="J154" s="3" t="str">
        <f>"T"&amp;ROUNDUP(MONTH(TBL_NOLEGGI_FILM[[#This Row],[DATA]])/3,0)</f>
        <v>T4</v>
      </c>
    </row>
    <row r="155" spans="2:10" x14ac:dyDescent="0.45">
      <c r="B155" s="2">
        <v>45952</v>
      </c>
      <c r="C155" s="1" t="s">
        <v>25</v>
      </c>
      <c r="D155" s="1">
        <v>1979</v>
      </c>
      <c r="E155" s="1" t="s">
        <v>11</v>
      </c>
      <c r="F155" s="1" t="s">
        <v>26</v>
      </c>
      <c r="G155" s="1" t="s">
        <v>23</v>
      </c>
      <c r="H155" s="1">
        <v>8</v>
      </c>
      <c r="I155" s="3">
        <v>55.92</v>
      </c>
      <c r="J155" s="3" t="str">
        <f>"T"&amp;ROUNDUP(MONTH(TBL_NOLEGGI_FILM[[#This Row],[DATA]])/3,0)</f>
        <v>T4</v>
      </c>
    </row>
    <row r="156" spans="2:10" x14ac:dyDescent="0.45">
      <c r="B156" s="2">
        <v>45957</v>
      </c>
      <c r="C156" s="1" t="s">
        <v>25</v>
      </c>
      <c r="D156" s="1">
        <v>1979</v>
      </c>
      <c r="E156" s="1" t="s">
        <v>11</v>
      </c>
      <c r="F156" s="1" t="s">
        <v>12</v>
      </c>
      <c r="G156" s="1" t="s">
        <v>23</v>
      </c>
      <c r="H156" s="1">
        <v>9</v>
      </c>
      <c r="I156" s="3">
        <v>35.909999999999997</v>
      </c>
      <c r="J156" s="3" t="str">
        <f>"T"&amp;ROUNDUP(MONTH(TBL_NOLEGGI_FILM[[#This Row],[DATA]])/3,0)</f>
        <v>T4</v>
      </c>
    </row>
    <row r="157" spans="2:10" x14ac:dyDescent="0.45">
      <c r="B157" s="2">
        <v>45957</v>
      </c>
      <c r="C157" s="1" t="s">
        <v>34</v>
      </c>
      <c r="D157" s="1">
        <v>1994</v>
      </c>
      <c r="E157" s="1" t="s">
        <v>31</v>
      </c>
      <c r="F157" s="1" t="s">
        <v>26</v>
      </c>
      <c r="G157" s="1" t="s">
        <v>24</v>
      </c>
      <c r="H157" s="1">
        <v>6</v>
      </c>
      <c r="I157" s="3">
        <v>41.94</v>
      </c>
      <c r="J157" s="3" t="str">
        <f>"T"&amp;ROUNDUP(MONTH(TBL_NOLEGGI_FILM[[#This Row],[DATA]])/3,0)</f>
        <v>T4</v>
      </c>
    </row>
    <row r="158" spans="2:10" x14ac:dyDescent="0.45">
      <c r="B158" s="2">
        <v>45961</v>
      </c>
      <c r="C158" s="1" t="s">
        <v>21</v>
      </c>
      <c r="D158" s="1">
        <v>2008</v>
      </c>
      <c r="E158" s="1" t="s">
        <v>22</v>
      </c>
      <c r="F158" s="1" t="s">
        <v>26</v>
      </c>
      <c r="G158" s="1" t="s">
        <v>18</v>
      </c>
      <c r="H158" s="1">
        <v>2</v>
      </c>
      <c r="I158" s="3">
        <v>13.98</v>
      </c>
      <c r="J158" s="3" t="str">
        <f>"T"&amp;ROUNDUP(MONTH(TBL_NOLEGGI_FILM[[#This Row],[DATA]])/3,0)</f>
        <v>T4</v>
      </c>
    </row>
    <row r="159" spans="2:10" x14ac:dyDescent="0.45">
      <c r="B159" s="2">
        <v>45963</v>
      </c>
      <c r="C159" s="1" t="s">
        <v>27</v>
      </c>
      <c r="D159" s="1">
        <v>1972</v>
      </c>
      <c r="E159" s="1" t="s">
        <v>28</v>
      </c>
      <c r="F159" s="1" t="s">
        <v>12</v>
      </c>
      <c r="G159" s="1" t="s">
        <v>23</v>
      </c>
      <c r="H159" s="1">
        <v>8</v>
      </c>
      <c r="I159" s="3">
        <v>31.92</v>
      </c>
      <c r="J159" s="3" t="str">
        <f>"T"&amp;ROUNDUP(MONTH(TBL_NOLEGGI_FILM[[#This Row],[DATA]])/3,0)</f>
        <v>T4</v>
      </c>
    </row>
    <row r="160" spans="2:10" x14ac:dyDescent="0.45">
      <c r="B160" s="2">
        <v>45964</v>
      </c>
      <c r="C160" s="1" t="s">
        <v>29</v>
      </c>
      <c r="D160" s="1">
        <v>1995</v>
      </c>
      <c r="E160" s="1" t="s">
        <v>20</v>
      </c>
      <c r="F160" s="1" t="s">
        <v>15</v>
      </c>
      <c r="G160" s="1" t="s">
        <v>13</v>
      </c>
      <c r="H160" s="1">
        <v>12</v>
      </c>
      <c r="I160" s="3">
        <v>59.88</v>
      </c>
      <c r="J160" s="3" t="str">
        <f>"T"&amp;ROUNDUP(MONTH(TBL_NOLEGGI_FILM[[#This Row],[DATA]])/3,0)</f>
        <v>T4</v>
      </c>
    </row>
    <row r="161" spans="2:10" x14ac:dyDescent="0.45">
      <c r="B161" s="2">
        <v>45965</v>
      </c>
      <c r="C161" s="1" t="s">
        <v>33</v>
      </c>
      <c r="D161" s="1">
        <v>1994</v>
      </c>
      <c r="E161" s="1" t="s">
        <v>28</v>
      </c>
      <c r="F161" s="1" t="s">
        <v>15</v>
      </c>
      <c r="G161" s="1" t="s">
        <v>23</v>
      </c>
      <c r="H161" s="1">
        <v>8</v>
      </c>
      <c r="I161" s="3">
        <v>39.92</v>
      </c>
      <c r="J161" s="3" t="str">
        <f>"T"&amp;ROUNDUP(MONTH(TBL_NOLEGGI_FILM[[#This Row],[DATA]])/3,0)</f>
        <v>T4</v>
      </c>
    </row>
    <row r="162" spans="2:10" x14ac:dyDescent="0.45">
      <c r="B162" s="2">
        <v>45968</v>
      </c>
      <c r="C162" s="1" t="s">
        <v>14</v>
      </c>
      <c r="D162" s="1">
        <v>2014</v>
      </c>
      <c r="E162" s="1" t="s">
        <v>11</v>
      </c>
      <c r="F162" s="1" t="s">
        <v>26</v>
      </c>
      <c r="G162" s="1" t="s">
        <v>24</v>
      </c>
      <c r="H162" s="1">
        <v>11</v>
      </c>
      <c r="I162" s="3">
        <v>76.89</v>
      </c>
      <c r="J162" s="3" t="str">
        <f>"T"&amp;ROUNDUP(MONTH(TBL_NOLEGGI_FILM[[#This Row],[DATA]])/3,0)</f>
        <v>T4</v>
      </c>
    </row>
    <row r="163" spans="2:10" x14ac:dyDescent="0.45">
      <c r="B163" s="2">
        <v>45968</v>
      </c>
      <c r="C163" s="1" t="s">
        <v>14</v>
      </c>
      <c r="D163" s="1">
        <v>2014</v>
      </c>
      <c r="E163" s="1" t="s">
        <v>11</v>
      </c>
      <c r="F163" s="1" t="s">
        <v>15</v>
      </c>
      <c r="G163" s="1" t="s">
        <v>13</v>
      </c>
      <c r="H163" s="1">
        <v>8</v>
      </c>
      <c r="I163" s="3">
        <v>39.92</v>
      </c>
      <c r="J163" s="3" t="str">
        <f>"T"&amp;ROUNDUP(MONTH(TBL_NOLEGGI_FILM[[#This Row],[DATA]])/3,0)</f>
        <v>T4</v>
      </c>
    </row>
    <row r="164" spans="2:10" x14ac:dyDescent="0.45">
      <c r="B164" s="2">
        <v>45969</v>
      </c>
      <c r="C164" s="1" t="s">
        <v>34</v>
      </c>
      <c r="D164" s="1">
        <v>1994</v>
      </c>
      <c r="E164" s="1" t="s">
        <v>31</v>
      </c>
      <c r="F164" s="1" t="s">
        <v>12</v>
      </c>
      <c r="G164" s="1" t="s">
        <v>24</v>
      </c>
      <c r="H164" s="1">
        <v>4</v>
      </c>
      <c r="I164" s="3">
        <v>15.96</v>
      </c>
      <c r="J164" s="3" t="str">
        <f>"T"&amp;ROUNDUP(MONTH(TBL_NOLEGGI_FILM[[#This Row],[DATA]])/3,0)</f>
        <v>T4</v>
      </c>
    </row>
    <row r="165" spans="2:10" x14ac:dyDescent="0.45">
      <c r="B165" s="2">
        <v>45969</v>
      </c>
      <c r="C165" s="1" t="s">
        <v>14</v>
      </c>
      <c r="D165" s="1">
        <v>2014</v>
      </c>
      <c r="E165" s="1" t="s">
        <v>11</v>
      </c>
      <c r="F165" s="1" t="s">
        <v>15</v>
      </c>
      <c r="G165" s="1" t="s">
        <v>24</v>
      </c>
      <c r="H165" s="1">
        <v>11</v>
      </c>
      <c r="I165" s="3">
        <v>54.89</v>
      </c>
      <c r="J165" s="3" t="str">
        <f>"T"&amp;ROUNDUP(MONTH(TBL_NOLEGGI_FILM[[#This Row],[DATA]])/3,0)</f>
        <v>T4</v>
      </c>
    </row>
    <row r="166" spans="2:10" x14ac:dyDescent="0.45">
      <c r="B166" s="2">
        <v>45976</v>
      </c>
      <c r="C166" s="1" t="s">
        <v>32</v>
      </c>
      <c r="D166" s="1">
        <v>2000</v>
      </c>
      <c r="E166" s="1" t="s">
        <v>22</v>
      </c>
      <c r="F166" s="1" t="s">
        <v>26</v>
      </c>
      <c r="G166" s="1" t="s">
        <v>23</v>
      </c>
      <c r="H166" s="1">
        <v>9</v>
      </c>
      <c r="I166" s="3">
        <v>62.91</v>
      </c>
      <c r="J166" s="3" t="str">
        <f>"T"&amp;ROUNDUP(MONTH(TBL_NOLEGGI_FILM[[#This Row],[DATA]])/3,0)</f>
        <v>T4</v>
      </c>
    </row>
    <row r="167" spans="2:10" x14ac:dyDescent="0.45">
      <c r="B167" s="2">
        <v>45983</v>
      </c>
      <c r="C167" s="1" t="s">
        <v>27</v>
      </c>
      <c r="D167" s="1">
        <v>1972</v>
      </c>
      <c r="E167" s="1" t="s">
        <v>28</v>
      </c>
      <c r="F167" s="1" t="s">
        <v>26</v>
      </c>
      <c r="G167" s="1" t="s">
        <v>13</v>
      </c>
      <c r="H167" s="1">
        <v>2</v>
      </c>
      <c r="I167" s="3">
        <v>13.98</v>
      </c>
      <c r="J167" s="3" t="str">
        <f>"T"&amp;ROUNDUP(MONTH(TBL_NOLEGGI_FILM[[#This Row],[DATA]])/3,0)</f>
        <v>T4</v>
      </c>
    </row>
    <row r="168" spans="2:10" x14ac:dyDescent="0.45">
      <c r="B168" s="2">
        <v>45986</v>
      </c>
      <c r="C168" s="1" t="s">
        <v>33</v>
      </c>
      <c r="D168" s="1">
        <v>1994</v>
      </c>
      <c r="E168" s="1" t="s">
        <v>28</v>
      </c>
      <c r="F168" s="1" t="s">
        <v>12</v>
      </c>
      <c r="G168" s="1" t="s">
        <v>18</v>
      </c>
      <c r="H168" s="1">
        <v>7</v>
      </c>
      <c r="I168" s="3">
        <v>27.93</v>
      </c>
      <c r="J168" s="3" t="str">
        <f>"T"&amp;ROUNDUP(MONTH(TBL_NOLEGGI_FILM[[#This Row],[DATA]])/3,0)</f>
        <v>T4</v>
      </c>
    </row>
    <row r="169" spans="2:10" x14ac:dyDescent="0.45">
      <c r="B169" s="2">
        <v>45986</v>
      </c>
      <c r="C169" s="1" t="s">
        <v>29</v>
      </c>
      <c r="D169" s="1">
        <v>1995</v>
      </c>
      <c r="E169" s="1" t="s">
        <v>20</v>
      </c>
      <c r="F169" s="1" t="s">
        <v>26</v>
      </c>
      <c r="G169" s="1" t="s">
        <v>23</v>
      </c>
      <c r="H169" s="1">
        <v>4</v>
      </c>
      <c r="I169" s="3">
        <v>27.96</v>
      </c>
      <c r="J169" s="3" t="str">
        <f>"T"&amp;ROUNDUP(MONTH(TBL_NOLEGGI_FILM[[#This Row],[DATA]])/3,0)</f>
        <v>T4</v>
      </c>
    </row>
    <row r="170" spans="2:10" x14ac:dyDescent="0.45">
      <c r="B170" s="2">
        <v>45987</v>
      </c>
      <c r="C170" s="1" t="s">
        <v>21</v>
      </c>
      <c r="D170" s="1">
        <v>2008</v>
      </c>
      <c r="E170" s="1" t="s">
        <v>22</v>
      </c>
      <c r="F170" s="1" t="s">
        <v>15</v>
      </c>
      <c r="G170" s="1" t="s">
        <v>23</v>
      </c>
      <c r="H170" s="1">
        <v>10</v>
      </c>
      <c r="I170" s="3">
        <v>49.9</v>
      </c>
      <c r="J170" s="3" t="str">
        <f>"T"&amp;ROUNDUP(MONTH(TBL_NOLEGGI_FILM[[#This Row],[DATA]])/3,0)</f>
        <v>T4</v>
      </c>
    </row>
    <row r="171" spans="2:10" x14ac:dyDescent="0.45">
      <c r="B171" s="2">
        <v>45988</v>
      </c>
      <c r="C171" s="1" t="s">
        <v>27</v>
      </c>
      <c r="D171" s="1">
        <v>1972</v>
      </c>
      <c r="E171" s="1" t="s">
        <v>28</v>
      </c>
      <c r="F171" s="1" t="s">
        <v>26</v>
      </c>
      <c r="G171" s="1" t="s">
        <v>24</v>
      </c>
      <c r="H171" s="1">
        <v>6</v>
      </c>
      <c r="I171" s="3">
        <v>41.94</v>
      </c>
      <c r="J171" s="3" t="str">
        <f>"T"&amp;ROUNDUP(MONTH(TBL_NOLEGGI_FILM[[#This Row],[DATA]])/3,0)</f>
        <v>T4</v>
      </c>
    </row>
    <row r="172" spans="2:10" x14ac:dyDescent="0.45">
      <c r="B172" s="2">
        <v>45994</v>
      </c>
      <c r="C172" s="1" t="s">
        <v>21</v>
      </c>
      <c r="D172" s="1">
        <v>2008</v>
      </c>
      <c r="E172" s="1" t="s">
        <v>22</v>
      </c>
      <c r="F172" s="1" t="s">
        <v>26</v>
      </c>
      <c r="G172" s="1" t="s">
        <v>24</v>
      </c>
      <c r="H172" s="1">
        <v>10</v>
      </c>
      <c r="I172" s="3">
        <v>69.900000000000006</v>
      </c>
      <c r="J172" s="3" t="str">
        <f>"T"&amp;ROUNDUP(MONTH(TBL_NOLEGGI_FILM[[#This Row],[DATA]])/3,0)</f>
        <v>T4</v>
      </c>
    </row>
    <row r="173" spans="2:10" x14ac:dyDescent="0.45">
      <c r="B173" s="2">
        <v>45996</v>
      </c>
      <c r="C173" s="1" t="s">
        <v>16</v>
      </c>
      <c r="D173" s="1">
        <v>1993</v>
      </c>
      <c r="E173" s="1" t="s">
        <v>17</v>
      </c>
      <c r="F173" s="1" t="s">
        <v>26</v>
      </c>
      <c r="G173" s="1" t="s">
        <v>13</v>
      </c>
      <c r="H173" s="1">
        <v>9</v>
      </c>
      <c r="I173" s="3">
        <v>62.91</v>
      </c>
      <c r="J173" s="3" t="str">
        <f>"T"&amp;ROUNDUP(MONTH(TBL_NOLEGGI_FILM[[#This Row],[DATA]])/3,0)</f>
        <v>T4</v>
      </c>
    </row>
    <row r="174" spans="2:10" x14ac:dyDescent="0.45">
      <c r="B174" s="2">
        <v>45998</v>
      </c>
      <c r="C174" s="1" t="s">
        <v>21</v>
      </c>
      <c r="D174" s="1">
        <v>2008</v>
      </c>
      <c r="E174" s="1" t="s">
        <v>22</v>
      </c>
      <c r="F174" s="1" t="s">
        <v>12</v>
      </c>
      <c r="G174" s="1" t="s">
        <v>23</v>
      </c>
      <c r="H174" s="1">
        <v>10</v>
      </c>
      <c r="I174" s="3">
        <v>39.9</v>
      </c>
      <c r="J174" s="3" t="str">
        <f>"T"&amp;ROUNDUP(MONTH(TBL_NOLEGGI_FILM[[#This Row],[DATA]])/3,0)</f>
        <v>T4</v>
      </c>
    </row>
    <row r="175" spans="2:10" x14ac:dyDescent="0.45">
      <c r="B175" s="2">
        <v>46000</v>
      </c>
      <c r="C175" s="1" t="s">
        <v>19</v>
      </c>
      <c r="D175" s="1">
        <v>1994</v>
      </c>
      <c r="E175" s="1" t="s">
        <v>20</v>
      </c>
      <c r="F175" s="1" t="s">
        <v>26</v>
      </c>
      <c r="G175" s="1" t="s">
        <v>13</v>
      </c>
      <c r="H175" s="1">
        <v>11</v>
      </c>
      <c r="I175" s="3">
        <v>76.89</v>
      </c>
      <c r="J175" s="3" t="str">
        <f>"T"&amp;ROUNDUP(MONTH(TBL_NOLEGGI_FILM[[#This Row],[DATA]])/3,0)</f>
        <v>T4</v>
      </c>
    </row>
    <row r="176" spans="2:10" x14ac:dyDescent="0.45">
      <c r="B176" s="2">
        <v>46001</v>
      </c>
      <c r="C176" s="1" t="s">
        <v>25</v>
      </c>
      <c r="D176" s="1">
        <v>1979</v>
      </c>
      <c r="E176" s="1" t="s">
        <v>11</v>
      </c>
      <c r="F176" s="1" t="s">
        <v>15</v>
      </c>
      <c r="G176" s="1" t="s">
        <v>24</v>
      </c>
      <c r="H176" s="1">
        <v>3</v>
      </c>
      <c r="I176" s="3">
        <v>14.97</v>
      </c>
      <c r="J176" s="3" t="str">
        <f>"T"&amp;ROUNDUP(MONTH(TBL_NOLEGGI_FILM[[#This Row],[DATA]])/3,0)</f>
        <v>T4</v>
      </c>
    </row>
    <row r="177" spans="2:10" x14ac:dyDescent="0.45">
      <c r="B177" s="2">
        <v>46006</v>
      </c>
      <c r="C177" s="1" t="s">
        <v>19</v>
      </c>
      <c r="D177" s="1">
        <v>1994</v>
      </c>
      <c r="E177" s="1" t="s">
        <v>20</v>
      </c>
      <c r="F177" s="1" t="s">
        <v>12</v>
      </c>
      <c r="G177" s="1" t="s">
        <v>23</v>
      </c>
      <c r="H177" s="1">
        <v>12</v>
      </c>
      <c r="I177" s="3">
        <v>47.88</v>
      </c>
      <c r="J177" s="3" t="str">
        <f>"T"&amp;ROUNDUP(MONTH(TBL_NOLEGGI_FILM[[#This Row],[DATA]])/3,0)</f>
        <v>T4</v>
      </c>
    </row>
    <row r="178" spans="2:10" x14ac:dyDescent="0.45">
      <c r="B178" s="2">
        <v>46008</v>
      </c>
      <c r="C178" s="1" t="s">
        <v>33</v>
      </c>
      <c r="D178" s="1">
        <v>1994</v>
      </c>
      <c r="E178" s="1" t="s">
        <v>28</v>
      </c>
      <c r="F178" s="1" t="s">
        <v>15</v>
      </c>
      <c r="G178" s="1" t="s">
        <v>13</v>
      </c>
      <c r="H178" s="1">
        <v>8</v>
      </c>
      <c r="I178" s="3">
        <v>39.92</v>
      </c>
      <c r="J178" s="3" t="str">
        <f>"T"&amp;ROUNDUP(MONTH(TBL_NOLEGGI_FILM[[#This Row],[DATA]])/3,0)</f>
        <v>T4</v>
      </c>
    </row>
    <row r="179" spans="2:10" x14ac:dyDescent="0.45">
      <c r="B179" s="2">
        <v>46014</v>
      </c>
      <c r="C179" s="1" t="s">
        <v>27</v>
      </c>
      <c r="D179" s="1">
        <v>1972</v>
      </c>
      <c r="E179" s="1" t="s">
        <v>28</v>
      </c>
      <c r="F179" s="1" t="s">
        <v>15</v>
      </c>
      <c r="G179" s="1" t="s">
        <v>13</v>
      </c>
      <c r="H179" s="1">
        <v>10</v>
      </c>
      <c r="I179" s="3">
        <v>49.9</v>
      </c>
      <c r="J179" s="3" t="str">
        <f>"T"&amp;ROUNDUP(MONTH(TBL_NOLEGGI_FILM[[#This Row],[DATA]])/3,0)</f>
        <v>T4</v>
      </c>
    </row>
    <row r="180" spans="2:10" x14ac:dyDescent="0.45">
      <c r="B180" s="2">
        <v>46018</v>
      </c>
      <c r="C180" s="1" t="s">
        <v>21</v>
      </c>
      <c r="D180" s="1">
        <v>2008</v>
      </c>
      <c r="E180" s="1" t="s">
        <v>22</v>
      </c>
      <c r="F180" s="1" t="s">
        <v>26</v>
      </c>
      <c r="G180" s="1" t="s">
        <v>24</v>
      </c>
      <c r="H180" s="1">
        <v>9</v>
      </c>
      <c r="I180" s="3">
        <v>62.91</v>
      </c>
      <c r="J180" s="3" t="str">
        <f>"T"&amp;ROUNDUP(MONTH(TBL_NOLEGGI_FILM[[#This Row],[DATA]])/3,0)</f>
        <v>T4</v>
      </c>
    </row>
    <row r="181" spans="2:10" x14ac:dyDescent="0.45">
      <c r="B181" s="2">
        <v>46018</v>
      </c>
      <c r="C181" s="1" t="s">
        <v>21</v>
      </c>
      <c r="D181" s="1">
        <v>2008</v>
      </c>
      <c r="E181" s="1" t="s">
        <v>22</v>
      </c>
      <c r="F181" s="1" t="s">
        <v>26</v>
      </c>
      <c r="G181" s="1" t="s">
        <v>13</v>
      </c>
      <c r="H181" s="1">
        <v>12</v>
      </c>
      <c r="I181" s="3">
        <v>83.88</v>
      </c>
      <c r="J181" s="3" t="str">
        <f>"T"&amp;ROUNDUP(MONTH(TBL_NOLEGGI_FILM[[#This Row],[DATA]])/3,0)</f>
        <v>T4</v>
      </c>
    </row>
    <row r="182" spans="2:10" x14ac:dyDescent="0.45">
      <c r="B182" s="2">
        <v>46018</v>
      </c>
      <c r="C182" s="1" t="s">
        <v>29</v>
      </c>
      <c r="D182" s="1">
        <v>1995</v>
      </c>
      <c r="E182" s="1" t="s">
        <v>20</v>
      </c>
      <c r="F182" s="1" t="s">
        <v>26</v>
      </c>
      <c r="G182" s="1" t="s">
        <v>13</v>
      </c>
      <c r="H182" s="1">
        <v>4</v>
      </c>
      <c r="I182" s="3">
        <v>27.96</v>
      </c>
      <c r="J182" s="3" t="str">
        <f>"T"&amp;ROUNDUP(MONTH(TBL_NOLEGGI_FILM[[#This Row],[DATA]])/3,0)</f>
        <v>T4</v>
      </c>
    </row>
  </sheetData>
  <mergeCells count="1">
    <mergeCell ref="L3:L4"/>
  </mergeCells>
  <hyperlinks>
    <hyperlink ref="L5" r:id="rId1" xr:uid="{3AF02DCA-A037-445E-93F9-834E1A51A93E}"/>
  </hyperlinks>
  <pageMargins left="0.7" right="0.7" top="0.75" bottom="0.75" header="0.3" footer="0.3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900A9B-24A4-40DB-B340-42D8CD5CCE9B}">
  <sheetPr>
    <tabColor rgb="FF1F4E78"/>
  </sheetPr>
  <dimension ref="B2:F15"/>
  <sheetViews>
    <sheetView showGridLines="0" zoomScaleNormal="100" workbookViewId="0"/>
  </sheetViews>
  <sheetFormatPr defaultRowHeight="20.399999999999999" x14ac:dyDescent="0.45"/>
  <cols>
    <col min="1" max="1" width="2.609375" style="1" customWidth="1"/>
    <col min="2" max="2" width="8.38671875" style="1" customWidth="1"/>
    <col min="3" max="6" width="8.0546875" style="1" customWidth="1"/>
    <col min="7" max="16384" width="8.88671875" style="1"/>
  </cols>
  <sheetData>
    <row r="2" spans="2:6" x14ac:dyDescent="0.45">
      <c r="B2" s="1" t="str" cm="1">
        <f t="array" ref="B2:F9">_xlfn.PIVOTBY(TBL_NOLEGGI_FILM[GENERE],TBL_NOLEGGI_FILM[QUALITÀ],TBL_NOLEGGI_FILM[IMPORTO],_xleta.SUM)</f>
        <v/>
      </c>
      <c r="C2" s="3" t="str">
        <v>4K</v>
      </c>
      <c r="D2" s="3" t="str">
        <v>Full HD</v>
      </c>
      <c r="E2" s="3" t="str">
        <v>HD</v>
      </c>
      <c r="F2" s="3" t="str">
        <v>Totale</v>
      </c>
    </row>
    <row r="3" spans="2:6" x14ac:dyDescent="0.45">
      <c r="B3" s="1" t="str">
        <v>Action</v>
      </c>
      <c r="C3" s="3">
        <v>608.12999999999988</v>
      </c>
      <c r="D3" s="3">
        <v>449.09999999999997</v>
      </c>
      <c r="E3" s="3">
        <v>335.15999999999997</v>
      </c>
      <c r="F3" s="3">
        <v>1392.3900000000003</v>
      </c>
    </row>
    <row r="4" spans="2:6" x14ac:dyDescent="0.45">
      <c r="B4" s="1" t="str">
        <v>Adventure</v>
      </c>
      <c r="C4" s="3">
        <v>321.53999999999996</v>
      </c>
      <c r="D4" s="3">
        <v>204.59</v>
      </c>
      <c r="E4" s="3">
        <v>71.819999999999993</v>
      </c>
      <c r="F4" s="3">
        <v>597.94999999999993</v>
      </c>
    </row>
    <row r="5" spans="2:6" x14ac:dyDescent="0.45">
      <c r="B5" s="1" t="str">
        <v>Animation</v>
      </c>
      <c r="C5" s="3">
        <v>454.34999999999997</v>
      </c>
      <c r="D5" s="3">
        <v>459.07999999999993</v>
      </c>
      <c r="E5" s="3">
        <v>402.98999999999995</v>
      </c>
      <c r="F5" s="3">
        <v>1316.4200000000008</v>
      </c>
    </row>
    <row r="6" spans="2:6" x14ac:dyDescent="0.45">
      <c r="B6" s="1" t="str">
        <v>Crime</v>
      </c>
      <c r="C6" s="3">
        <v>559.20000000000005</v>
      </c>
      <c r="D6" s="3">
        <v>638.7199999999998</v>
      </c>
      <c r="E6" s="3">
        <v>127.68</v>
      </c>
      <c r="F6" s="3">
        <v>1325.6000000000006</v>
      </c>
    </row>
    <row r="7" spans="2:6" x14ac:dyDescent="0.45">
      <c r="B7" s="1" t="str">
        <v>Drama</v>
      </c>
      <c r="C7" s="3">
        <v>335.52000000000004</v>
      </c>
      <c r="D7" s="3">
        <v>419.15999999999997</v>
      </c>
      <c r="E7" s="3">
        <v>87.78</v>
      </c>
      <c r="F7" s="3">
        <v>842.46</v>
      </c>
    </row>
    <row r="8" spans="2:6" x14ac:dyDescent="0.45">
      <c r="B8" s="1" t="str">
        <v>Sci-Fi</v>
      </c>
      <c r="C8" s="3">
        <v>552.21</v>
      </c>
      <c r="D8" s="3">
        <v>494.01</v>
      </c>
      <c r="E8" s="3">
        <v>494.75999999999988</v>
      </c>
      <c r="F8" s="3">
        <v>1540.9800000000012</v>
      </c>
    </row>
    <row r="9" spans="2:6" x14ac:dyDescent="0.45">
      <c r="B9" s="1" t="str">
        <v>Totale</v>
      </c>
      <c r="C9" s="3">
        <v>2830.9500000000007</v>
      </c>
      <c r="D9" s="3">
        <v>2664.6600000000012</v>
      </c>
      <c r="E9" s="3">
        <v>1520.190000000001</v>
      </c>
      <c r="F9" s="3">
        <v>7015.7999999999956</v>
      </c>
    </row>
    <row r="12" spans="2:6" x14ac:dyDescent="0.45">
      <c r="B12" s="11" t="e" vm="2">
        <v>#VALUE!</v>
      </c>
    </row>
    <row r="13" spans="2:6" x14ac:dyDescent="0.45">
      <c r="B13" s="12"/>
    </row>
    <row r="14" spans="2:6" x14ac:dyDescent="0.45">
      <c r="B14" s="6" t="s">
        <v>0</v>
      </c>
    </row>
    <row r="15" spans="2:6" x14ac:dyDescent="0.45">
      <c r="B15" s="7" t="s">
        <v>1</v>
      </c>
    </row>
  </sheetData>
  <mergeCells count="1">
    <mergeCell ref="B12:B13"/>
  </mergeCells>
  <hyperlinks>
    <hyperlink ref="B14" r:id="rId1" xr:uid="{253EACA2-B902-4B61-95D7-3B84CAEABF94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453DB-54A8-4A1D-AFDB-55672DE5FFB0}">
  <sheetPr>
    <tabColor rgb="FF1F4E78"/>
  </sheetPr>
  <dimension ref="B2:E14"/>
  <sheetViews>
    <sheetView showGridLines="0" zoomScaleNormal="100" workbookViewId="0"/>
  </sheetViews>
  <sheetFormatPr defaultRowHeight="20.399999999999999" x14ac:dyDescent="0.45"/>
  <cols>
    <col min="1" max="1" width="2.609375" style="1" customWidth="1"/>
    <col min="2" max="2" width="8.38671875" style="1" customWidth="1"/>
    <col min="3" max="5" width="7.109375" style="1" customWidth="1"/>
    <col min="6" max="16384" width="8.88671875" style="1"/>
  </cols>
  <sheetData>
    <row r="2" spans="2:5" x14ac:dyDescent="0.45">
      <c r="B2" s="1" t="str" cm="1">
        <f t="array" ref="B2:E8">_xlfn.PIVOTBY(TBL_NOLEGGI_FILM[GENERE],TBL_NOLEGGI_FILM[QUALITÀ],TBL_NOLEGGI_FILM[IMPORTO],_xleta.SUM,0,0,,0)</f>
        <v/>
      </c>
      <c r="C2" s="3" t="str">
        <v>4K</v>
      </c>
      <c r="D2" s="3" t="str">
        <v>Full HD</v>
      </c>
      <c r="E2" s="3" t="str">
        <v>HD</v>
      </c>
    </row>
    <row r="3" spans="2:5" x14ac:dyDescent="0.45">
      <c r="B3" s="1" t="str">
        <v>Action</v>
      </c>
      <c r="C3" s="3">
        <v>608.12999999999988</v>
      </c>
      <c r="D3" s="3">
        <v>449.09999999999997</v>
      </c>
      <c r="E3" s="3">
        <v>335.15999999999997</v>
      </c>
    </row>
    <row r="4" spans="2:5" x14ac:dyDescent="0.45">
      <c r="B4" s="1" t="str">
        <v>Adventure</v>
      </c>
      <c r="C4" s="3">
        <v>321.53999999999996</v>
      </c>
      <c r="D4" s="3">
        <v>204.59</v>
      </c>
      <c r="E4" s="3">
        <v>71.819999999999993</v>
      </c>
    </row>
    <row r="5" spans="2:5" x14ac:dyDescent="0.45">
      <c r="B5" s="1" t="str">
        <v>Animation</v>
      </c>
      <c r="C5" s="3">
        <v>454.34999999999997</v>
      </c>
      <c r="D5" s="3">
        <v>459.07999999999993</v>
      </c>
      <c r="E5" s="3">
        <v>402.98999999999995</v>
      </c>
    </row>
    <row r="6" spans="2:5" x14ac:dyDescent="0.45">
      <c r="B6" s="1" t="str">
        <v>Crime</v>
      </c>
      <c r="C6" s="3">
        <v>559.20000000000005</v>
      </c>
      <c r="D6" s="3">
        <v>638.7199999999998</v>
      </c>
      <c r="E6" s="3">
        <v>127.68</v>
      </c>
    </row>
    <row r="7" spans="2:5" x14ac:dyDescent="0.45">
      <c r="B7" s="1" t="str">
        <v>Drama</v>
      </c>
      <c r="C7" s="3">
        <v>335.52000000000004</v>
      </c>
      <c r="D7" s="3">
        <v>419.15999999999997</v>
      </c>
      <c r="E7" s="3">
        <v>87.78</v>
      </c>
    </row>
    <row r="8" spans="2:5" x14ac:dyDescent="0.45">
      <c r="B8" s="1" t="str">
        <v>Sci-Fi</v>
      </c>
      <c r="C8" s="3">
        <v>552.21</v>
      </c>
      <c r="D8" s="3">
        <v>494.01</v>
      </c>
      <c r="E8" s="3">
        <v>494.75999999999988</v>
      </c>
    </row>
    <row r="11" spans="2:5" x14ac:dyDescent="0.45">
      <c r="B11" s="11" t="e" vm="2">
        <v>#VALUE!</v>
      </c>
    </row>
    <row r="12" spans="2:5" x14ac:dyDescent="0.45">
      <c r="B12" s="12"/>
    </row>
    <row r="13" spans="2:5" x14ac:dyDescent="0.45">
      <c r="B13" s="6" t="s">
        <v>0</v>
      </c>
    </row>
    <row r="14" spans="2:5" x14ac:dyDescent="0.45">
      <c r="B14" s="7" t="s">
        <v>1</v>
      </c>
    </row>
  </sheetData>
  <mergeCells count="1">
    <mergeCell ref="B11:B12"/>
  </mergeCells>
  <hyperlinks>
    <hyperlink ref="B13" r:id="rId1" xr:uid="{51FB8F05-CA82-4D37-8022-CEEAF7DCA619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68738-4C08-49B1-8296-73D8B151C402}">
  <sheetPr>
    <tabColor rgb="FF1F4E78"/>
  </sheetPr>
  <dimension ref="B2:F15"/>
  <sheetViews>
    <sheetView showGridLines="0" zoomScaleNormal="100" workbookViewId="0"/>
  </sheetViews>
  <sheetFormatPr defaultRowHeight="20.399999999999999" x14ac:dyDescent="0.45"/>
  <cols>
    <col min="1" max="1" width="2.609375" style="1" customWidth="1"/>
    <col min="2" max="2" width="8.38671875" style="1" customWidth="1"/>
    <col min="3" max="6" width="8.0546875" style="1" customWidth="1"/>
    <col min="7" max="16384" width="8.88671875" style="1"/>
  </cols>
  <sheetData>
    <row r="2" spans="2:6" x14ac:dyDescent="0.45">
      <c r="B2" s="1" t="str" cm="1">
        <f t="array" ref="B2:F9">_xlfn.PIVOTBY(TBL_NOLEGGI_FILM[GENERE],TBL_NOLEGGI_FILM[QUALITÀ],TBL_NOLEGGI_FILM[IMPORTO],_xleta.SUM,0,1,-2)</f>
        <v/>
      </c>
      <c r="C2" s="3" t="str">
        <v>4K</v>
      </c>
      <c r="D2" s="3" t="str">
        <v>Full HD</v>
      </c>
      <c r="E2" s="3" t="str">
        <v>HD</v>
      </c>
      <c r="F2" s="3" t="str">
        <v>Totale</v>
      </c>
    </row>
    <row r="3" spans="2:6" x14ac:dyDescent="0.45">
      <c r="B3" s="1" t="str">
        <v>Sci-Fi</v>
      </c>
      <c r="C3" s="3">
        <v>552.21</v>
      </c>
      <c r="D3" s="3">
        <v>494.01</v>
      </c>
      <c r="E3" s="3">
        <v>494.75999999999988</v>
      </c>
      <c r="F3" s="3">
        <v>1540.9800000000012</v>
      </c>
    </row>
    <row r="4" spans="2:6" x14ac:dyDescent="0.45">
      <c r="B4" s="1" t="str">
        <v>Action</v>
      </c>
      <c r="C4" s="3">
        <v>608.12999999999988</v>
      </c>
      <c r="D4" s="3">
        <v>449.09999999999997</v>
      </c>
      <c r="E4" s="3">
        <v>335.15999999999997</v>
      </c>
      <c r="F4" s="3">
        <v>1392.3900000000003</v>
      </c>
    </row>
    <row r="5" spans="2:6" x14ac:dyDescent="0.45">
      <c r="B5" s="1" t="str">
        <v>Crime</v>
      </c>
      <c r="C5" s="3">
        <v>559.20000000000005</v>
      </c>
      <c r="D5" s="3">
        <v>638.7199999999998</v>
      </c>
      <c r="E5" s="3">
        <v>127.68</v>
      </c>
      <c r="F5" s="3">
        <v>1325.6000000000006</v>
      </c>
    </row>
    <row r="6" spans="2:6" x14ac:dyDescent="0.45">
      <c r="B6" s="1" t="str">
        <v>Animation</v>
      </c>
      <c r="C6" s="3">
        <v>454.34999999999997</v>
      </c>
      <c r="D6" s="3">
        <v>459.07999999999993</v>
      </c>
      <c r="E6" s="3">
        <v>402.98999999999995</v>
      </c>
      <c r="F6" s="3">
        <v>1316.4200000000008</v>
      </c>
    </row>
    <row r="7" spans="2:6" x14ac:dyDescent="0.45">
      <c r="B7" s="1" t="str">
        <v>Drama</v>
      </c>
      <c r="C7" s="3">
        <v>335.52000000000004</v>
      </c>
      <c r="D7" s="3">
        <v>419.15999999999997</v>
      </c>
      <c r="E7" s="3">
        <v>87.78</v>
      </c>
      <c r="F7" s="3">
        <v>842.46</v>
      </c>
    </row>
    <row r="8" spans="2:6" x14ac:dyDescent="0.45">
      <c r="B8" s="1" t="str">
        <v>Adventure</v>
      </c>
      <c r="C8" s="3">
        <v>321.53999999999996</v>
      </c>
      <c r="D8" s="3">
        <v>204.59</v>
      </c>
      <c r="E8" s="3">
        <v>71.819999999999993</v>
      </c>
      <c r="F8" s="3">
        <v>597.94999999999993</v>
      </c>
    </row>
    <row r="9" spans="2:6" x14ac:dyDescent="0.45">
      <c r="B9" s="1" t="str">
        <v>Totale</v>
      </c>
      <c r="C9" s="3">
        <v>2830.9500000000007</v>
      </c>
      <c r="D9" s="3">
        <v>2664.6600000000012</v>
      </c>
      <c r="E9" s="3">
        <v>1520.190000000001</v>
      </c>
      <c r="F9" s="3">
        <v>7015.7999999999956</v>
      </c>
    </row>
    <row r="12" spans="2:6" x14ac:dyDescent="0.45">
      <c r="B12" s="11" t="e" vm="2">
        <v>#VALUE!</v>
      </c>
    </row>
    <row r="13" spans="2:6" x14ac:dyDescent="0.45">
      <c r="B13" s="12"/>
    </row>
    <row r="14" spans="2:6" x14ac:dyDescent="0.45">
      <c r="B14" s="6" t="s">
        <v>0</v>
      </c>
    </row>
    <row r="15" spans="2:6" x14ac:dyDescent="0.45">
      <c r="B15" s="7" t="s">
        <v>1</v>
      </c>
    </row>
  </sheetData>
  <mergeCells count="1">
    <mergeCell ref="B12:B13"/>
  </mergeCells>
  <hyperlinks>
    <hyperlink ref="B14" r:id="rId1" xr:uid="{0614BD00-2D0D-4A6A-BB68-D4D89EF418A9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59E17E-C5EB-4DA6-A45C-9DD7EF0BDB18}">
  <sheetPr>
    <tabColor rgb="FF1F4E78"/>
  </sheetPr>
  <dimension ref="B2:I21"/>
  <sheetViews>
    <sheetView showGridLines="0" zoomScaleNormal="100" workbookViewId="0"/>
  </sheetViews>
  <sheetFormatPr defaultRowHeight="20.399999999999999" x14ac:dyDescent="0.45"/>
  <cols>
    <col min="1" max="1" width="2.609375" style="1" customWidth="1"/>
    <col min="2" max="2" width="13.33203125" style="1" customWidth="1"/>
    <col min="3" max="3" width="11.5546875" style="1" customWidth="1"/>
    <col min="4" max="7" width="8.0546875" style="1" customWidth="1"/>
    <col min="8" max="16384" width="8.88671875" style="1"/>
  </cols>
  <sheetData>
    <row r="2" spans="2:9" x14ac:dyDescent="0.45">
      <c r="B2" s="1" t="str" cm="1">
        <f t="array" ref="B2:G21">_xlfn.PIVOTBY(_xlfn.HSTACK(TBL_NOLEGGI_FILM[GENERE],TBL_NOLEGGI_FILM[FILM]),TBL_NOLEGGI_FILM[QUALITÀ],TBL_NOLEGGI_FILM[IMPORTO],_xleta.SUM,0,2,-3)</f>
        <v/>
      </c>
      <c r="C2" s="3" t="str">
        <v/>
      </c>
      <c r="D2" s="3" t="str">
        <v>4K</v>
      </c>
      <c r="E2" s="3" t="str">
        <v>Full HD</v>
      </c>
      <c r="F2" s="3" t="str">
        <v>HD</v>
      </c>
      <c r="G2" s="3" t="str">
        <v>Totale</v>
      </c>
    </row>
    <row r="3" spans="2:9" x14ac:dyDescent="0.45">
      <c r="B3" s="1" t="str">
        <v>Sci-Fi</v>
      </c>
      <c r="C3" s="3" t="str">
        <v>Alien</v>
      </c>
      <c r="D3" s="3">
        <v>146.79000000000002</v>
      </c>
      <c r="E3" s="3">
        <v>284.43</v>
      </c>
      <c r="F3" s="3">
        <v>243.39000000000001</v>
      </c>
      <c r="G3" s="3">
        <v>674.6099999999999</v>
      </c>
      <c r="I3" s="11" t="e" vm="2">
        <v>#VALUE!</v>
      </c>
    </row>
    <row r="4" spans="2:9" x14ac:dyDescent="0.45">
      <c r="B4" s="1" t="str">
        <v>Sci-Fi</v>
      </c>
      <c r="C4" s="3" t="str">
        <v>Interstellar</v>
      </c>
      <c r="D4" s="3">
        <v>328.53</v>
      </c>
      <c r="E4" s="3">
        <v>144.70999999999998</v>
      </c>
      <c r="F4" s="3">
        <v>111.72</v>
      </c>
      <c r="G4" s="3">
        <v>584.95999999999992</v>
      </c>
      <c r="I4" s="12"/>
    </row>
    <row r="5" spans="2:9" x14ac:dyDescent="0.45">
      <c r="B5" s="1" t="str">
        <v>Sci-Fi</v>
      </c>
      <c r="C5" s="3" t="str">
        <v>Inception</v>
      </c>
      <c r="D5" s="3">
        <v>76.89</v>
      </c>
      <c r="E5" s="3">
        <v>64.87</v>
      </c>
      <c r="F5" s="3">
        <v>139.64999999999998</v>
      </c>
      <c r="G5" s="3">
        <v>281.41000000000003</v>
      </c>
      <c r="I5" s="6" t="s">
        <v>0</v>
      </c>
    </row>
    <row r="6" spans="2:9" x14ac:dyDescent="0.45">
      <c r="B6" s="1" t="str">
        <v>Sci-Fi</v>
      </c>
      <c r="C6" s="3" t="str">
        <v/>
      </c>
      <c r="D6" s="3">
        <v>552.21</v>
      </c>
      <c r="E6" s="3">
        <v>494.01</v>
      </c>
      <c r="F6" s="3">
        <v>494.75999999999988</v>
      </c>
      <c r="G6" s="3">
        <v>1540.9800000000012</v>
      </c>
      <c r="I6" s="7" t="s">
        <v>1</v>
      </c>
    </row>
    <row r="7" spans="2:9" x14ac:dyDescent="0.45">
      <c r="B7" s="1" t="str">
        <v>Action</v>
      </c>
      <c r="C7" s="3" t="str">
        <v>The Dark Knight</v>
      </c>
      <c r="D7" s="3">
        <v>377.46</v>
      </c>
      <c r="E7" s="3">
        <v>294.40999999999997</v>
      </c>
      <c r="F7" s="3">
        <v>223.44</v>
      </c>
      <c r="G7" s="3">
        <v>895.30999999999983</v>
      </c>
    </row>
    <row r="8" spans="2:9" x14ac:dyDescent="0.45">
      <c r="B8" s="1" t="str">
        <v>Action</v>
      </c>
      <c r="C8" s="3" t="str">
        <v>Gladiator</v>
      </c>
      <c r="D8" s="3">
        <v>230.67000000000002</v>
      </c>
      <c r="E8" s="3">
        <v>154.69</v>
      </c>
      <c r="F8" s="3">
        <v>111.72000000000001</v>
      </c>
      <c r="G8" s="3">
        <v>497.08000000000004</v>
      </c>
    </row>
    <row r="9" spans="2:9" x14ac:dyDescent="0.45">
      <c r="B9" s="1" t="str">
        <v>Action</v>
      </c>
      <c r="C9" s="3" t="str">
        <v/>
      </c>
      <c r="D9" s="3">
        <v>608.12999999999988</v>
      </c>
      <c r="E9" s="3">
        <v>449.09999999999997</v>
      </c>
      <c r="F9" s="3">
        <v>335.15999999999997</v>
      </c>
      <c r="G9" s="3">
        <v>1392.3900000000003</v>
      </c>
    </row>
    <row r="10" spans="2:9" x14ac:dyDescent="0.45">
      <c r="B10" s="1" t="str">
        <v>Crime</v>
      </c>
      <c r="C10" s="3" t="str">
        <v>Pulp Fiction</v>
      </c>
      <c r="D10" s="3">
        <v>307.56</v>
      </c>
      <c r="E10" s="3">
        <v>424.15</v>
      </c>
      <c r="F10" s="3">
        <v>55.86</v>
      </c>
      <c r="G10" s="3">
        <v>787.56999999999994</v>
      </c>
    </row>
    <row r="11" spans="2:9" x14ac:dyDescent="0.45">
      <c r="B11" s="1" t="str">
        <v>Crime</v>
      </c>
      <c r="C11" s="3" t="str">
        <v>The Godfather</v>
      </c>
      <c r="D11" s="3">
        <v>251.64</v>
      </c>
      <c r="E11" s="3">
        <v>214.57000000000002</v>
      </c>
      <c r="F11" s="3">
        <v>71.819999999999993</v>
      </c>
      <c r="G11" s="3">
        <v>538.03</v>
      </c>
    </row>
    <row r="12" spans="2:9" x14ac:dyDescent="0.45">
      <c r="B12" s="1" t="str">
        <v>Crime</v>
      </c>
      <c r="C12" s="3" t="str">
        <v/>
      </c>
      <c r="D12" s="3">
        <v>559.20000000000005</v>
      </c>
      <c r="E12" s="3">
        <v>638.7199999999998</v>
      </c>
      <c r="F12" s="3">
        <v>127.68</v>
      </c>
      <c r="G12" s="3">
        <v>1325.6000000000006</v>
      </c>
    </row>
    <row r="13" spans="2:9" x14ac:dyDescent="0.45">
      <c r="B13" s="1" t="str">
        <v>Animation</v>
      </c>
      <c r="C13" s="3" t="str">
        <v>The Lion King</v>
      </c>
      <c r="D13" s="3">
        <v>300.57</v>
      </c>
      <c r="E13" s="3">
        <v>179.64000000000001</v>
      </c>
      <c r="F13" s="3">
        <v>215.45999999999998</v>
      </c>
      <c r="G13" s="3">
        <v>695.67000000000007</v>
      </c>
    </row>
    <row r="14" spans="2:9" x14ac:dyDescent="0.45">
      <c r="B14" s="1" t="str">
        <v>Animation</v>
      </c>
      <c r="C14" s="3" t="str">
        <v>Toy Story</v>
      </c>
      <c r="D14" s="3">
        <v>153.78</v>
      </c>
      <c r="E14" s="3">
        <v>279.44</v>
      </c>
      <c r="F14" s="3">
        <v>187.53000000000003</v>
      </c>
      <c r="G14" s="3">
        <v>620.75</v>
      </c>
    </row>
    <row r="15" spans="2:9" x14ac:dyDescent="0.45">
      <c r="B15" s="1" t="str">
        <v>Animation</v>
      </c>
      <c r="C15" s="3" t="str">
        <v/>
      </c>
      <c r="D15" s="3">
        <v>454.34999999999997</v>
      </c>
      <c r="E15" s="3">
        <v>459.07999999999993</v>
      </c>
      <c r="F15" s="3">
        <v>402.98999999999995</v>
      </c>
      <c r="G15" s="3">
        <v>1316.4200000000008</v>
      </c>
    </row>
    <row r="16" spans="2:9" x14ac:dyDescent="0.45">
      <c r="B16" s="1" t="str">
        <v>Drama</v>
      </c>
      <c r="C16" s="3" t="str">
        <v>Forrest Gump</v>
      </c>
      <c r="D16" s="3">
        <v>279.60000000000002</v>
      </c>
      <c r="E16" s="3">
        <v>174.65</v>
      </c>
      <c r="F16" s="3">
        <v>15.96</v>
      </c>
      <c r="G16" s="3">
        <v>470.20999999999992</v>
      </c>
    </row>
    <row r="17" spans="2:7" x14ac:dyDescent="0.45">
      <c r="B17" s="1" t="str">
        <v>Drama</v>
      </c>
      <c r="C17" s="3" t="str">
        <v>Titanic</v>
      </c>
      <c r="D17" s="3">
        <v>55.92</v>
      </c>
      <c r="E17" s="3">
        <v>244.51000000000002</v>
      </c>
      <c r="F17" s="3">
        <v>71.819999999999993</v>
      </c>
      <c r="G17" s="3">
        <v>372.25</v>
      </c>
    </row>
    <row r="18" spans="2:7" x14ac:dyDescent="0.45">
      <c r="B18" s="1" t="str">
        <v>Drama</v>
      </c>
      <c r="C18" s="3" t="str">
        <v/>
      </c>
      <c r="D18" s="3">
        <v>335.52000000000004</v>
      </c>
      <c r="E18" s="3">
        <v>419.15999999999997</v>
      </c>
      <c r="F18" s="3">
        <v>87.78</v>
      </c>
      <c r="G18" s="3">
        <v>842.46</v>
      </c>
    </row>
    <row r="19" spans="2:7" x14ac:dyDescent="0.45">
      <c r="B19" s="1" t="str">
        <v>Adventure</v>
      </c>
      <c r="C19" s="3" t="str">
        <v>Jurassic Park</v>
      </c>
      <c r="D19" s="3">
        <v>321.53999999999996</v>
      </c>
      <c r="E19" s="3">
        <v>204.59</v>
      </c>
      <c r="F19" s="3">
        <v>71.819999999999993</v>
      </c>
      <c r="G19" s="3">
        <v>597.94999999999993</v>
      </c>
    </row>
    <row r="20" spans="2:7" x14ac:dyDescent="0.45">
      <c r="B20" s="1" t="str">
        <v>Adventure</v>
      </c>
      <c r="C20" s="3" t="str">
        <v/>
      </c>
      <c r="D20" s="3">
        <v>321.53999999999996</v>
      </c>
      <c r="E20" s="3">
        <v>204.59</v>
      </c>
      <c r="F20" s="3">
        <v>71.819999999999993</v>
      </c>
      <c r="G20" s="3">
        <v>597.94999999999993</v>
      </c>
    </row>
    <row r="21" spans="2:7" x14ac:dyDescent="0.45">
      <c r="B21" s="1" t="str">
        <v>Totale complessivo</v>
      </c>
      <c r="C21" s="3" t="str">
        <v/>
      </c>
      <c r="D21" s="3">
        <v>2830.9500000000007</v>
      </c>
      <c r="E21" s="3">
        <v>2664.6600000000012</v>
      </c>
      <c r="F21" s="3">
        <v>1520.190000000001</v>
      </c>
      <c r="G21" s="3">
        <v>7015.7999999999956</v>
      </c>
    </row>
  </sheetData>
  <mergeCells count="1">
    <mergeCell ref="I3:I4"/>
  </mergeCells>
  <hyperlinks>
    <hyperlink ref="I5" r:id="rId1" xr:uid="{074B0AFF-AB29-40A4-8DBF-52BC820E7A47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C0B681-4EA0-4C39-A8AE-EEA9B9EA1E80}">
  <sheetPr>
    <tabColor rgb="FF1F4E78"/>
  </sheetPr>
  <dimension ref="B2:G15"/>
  <sheetViews>
    <sheetView showGridLines="0" zoomScaleNormal="100" workbookViewId="0"/>
  </sheetViews>
  <sheetFormatPr defaultRowHeight="20.399999999999999" x14ac:dyDescent="0.45"/>
  <cols>
    <col min="1" max="1" width="2.609375" style="1" customWidth="1"/>
    <col min="2" max="2" width="8.38671875" style="1" customWidth="1"/>
    <col min="3" max="7" width="6.5" style="1" customWidth="1"/>
    <col min="8" max="16384" width="8.88671875" style="1"/>
  </cols>
  <sheetData>
    <row r="2" spans="2:7" x14ac:dyDescent="0.45">
      <c r="B2" s="1" t="str" cm="1">
        <f t="array" ref="B2:G9">_xlfn.PIVOTBY(TBL_NOLEGGI_FILM[GENERE],TBL_NOLEGGI_FILM[CITTÀ],TBL_NOLEGGI_FILM[IMPORTO],_xleta.PERCENTOF)</f>
        <v/>
      </c>
      <c r="C2" s="8" t="str">
        <v>Milano</v>
      </c>
      <c r="D2" s="8" t="str">
        <v>Napoli</v>
      </c>
      <c r="E2" s="8" t="str">
        <v>Roma</v>
      </c>
      <c r="F2" s="8" t="str">
        <v>Torino</v>
      </c>
      <c r="G2" s="8" t="str">
        <v>Totale</v>
      </c>
    </row>
    <row r="3" spans="2:7" x14ac:dyDescent="0.45">
      <c r="B3" s="1" t="str">
        <v>Action</v>
      </c>
      <c r="C3" s="8">
        <v>0.30009493261222892</v>
      </c>
      <c r="D3" s="8">
        <v>0.26773363627251134</v>
      </c>
      <c r="E3" s="8">
        <v>9.7784203263057839E-2</v>
      </c>
      <c r="F3" s="8">
        <v>0.13495329720645105</v>
      </c>
      <c r="G3" s="8">
        <v>0.19846489352604138</v>
      </c>
    </row>
    <row r="4" spans="2:7" x14ac:dyDescent="0.45">
      <c r="B4" s="1" t="str">
        <v>Adventure</v>
      </c>
      <c r="C4" s="8">
        <v>1.7943702084202342E-2</v>
      </c>
      <c r="D4" s="8">
        <v>4.2409893891734204E-2</v>
      </c>
      <c r="E4" s="8">
        <v>0.13539121447645894</v>
      </c>
      <c r="F4" s="8">
        <v>0.13871860893547788</v>
      </c>
      <c r="G4" s="8">
        <v>8.5229054420023417E-2</v>
      </c>
    </row>
    <row r="5" spans="2:7" x14ac:dyDescent="0.45">
      <c r="B5" s="1" t="str">
        <v>Animation</v>
      </c>
      <c r="C5" s="8">
        <v>0.15651654848035895</v>
      </c>
      <c r="D5" s="8">
        <v>0.19194474542130641</v>
      </c>
      <c r="E5" s="8">
        <v>0.12878385079067314</v>
      </c>
      <c r="F5" s="8">
        <v>0.25914933043169092</v>
      </c>
      <c r="G5" s="8">
        <v>0.1876364776646999</v>
      </c>
    </row>
    <row r="6" spans="2:7" x14ac:dyDescent="0.45">
      <c r="B6" s="1" t="str">
        <v>Crime</v>
      </c>
      <c r="C6" s="8">
        <v>0.20602534413071927</v>
      </c>
      <c r="D6" s="8">
        <v>0.13722953847916244</v>
      </c>
      <c r="E6" s="8">
        <v>0.22304930431509823</v>
      </c>
      <c r="F6" s="8">
        <v>0.20376315704420325</v>
      </c>
      <c r="G6" s="8">
        <v>0.18894495282077617</v>
      </c>
    </row>
    <row r="7" spans="2:7" x14ac:dyDescent="0.45">
      <c r="B7" s="1" t="str">
        <v>Drama</v>
      </c>
      <c r="C7" s="8">
        <v>9.0473656200106417E-2</v>
      </c>
      <c r="D7" s="8">
        <v>0.15104795635384682</v>
      </c>
      <c r="E7" s="8">
        <v>0.18244926488598401</v>
      </c>
      <c r="F7" s="8">
        <v>5.1071417028474134E-2</v>
      </c>
      <c r="G7" s="8">
        <v>0.12008038997690934</v>
      </c>
    </row>
    <row r="8" spans="2:7" x14ac:dyDescent="0.45">
      <c r="B8" s="1" t="str">
        <v>Sci-Fi</v>
      </c>
      <c r="C8" s="8">
        <v>0.22894581649238377</v>
      </c>
      <c r="D8" s="8">
        <v>0.20963422958143779</v>
      </c>
      <c r="E8" s="8">
        <v>0.2325421622687272</v>
      </c>
      <c r="F8" s="8">
        <v>0.2123441893537022</v>
      </c>
      <c r="G8" s="8">
        <v>0.2196442315915508</v>
      </c>
    </row>
    <row r="9" spans="2:7" x14ac:dyDescent="0.45">
      <c r="B9" s="1" t="str">
        <v>Totale</v>
      </c>
      <c r="C9" s="8">
        <v>1</v>
      </c>
      <c r="D9" s="8">
        <v>1</v>
      </c>
      <c r="E9" s="8">
        <v>1</v>
      </c>
      <c r="F9" s="8">
        <v>1</v>
      </c>
      <c r="G9" s="8">
        <v>1</v>
      </c>
    </row>
    <row r="12" spans="2:7" x14ac:dyDescent="0.45">
      <c r="B12" s="11" t="e" vm="2">
        <v>#VALUE!</v>
      </c>
    </row>
    <row r="13" spans="2:7" x14ac:dyDescent="0.45">
      <c r="B13" s="12"/>
    </row>
    <row r="14" spans="2:7" x14ac:dyDescent="0.45">
      <c r="B14" s="6" t="s">
        <v>0</v>
      </c>
    </row>
    <row r="15" spans="2:7" x14ac:dyDescent="0.45">
      <c r="B15" s="7" t="s">
        <v>1</v>
      </c>
    </row>
  </sheetData>
  <mergeCells count="1">
    <mergeCell ref="B12:B13"/>
  </mergeCells>
  <hyperlinks>
    <hyperlink ref="B14" r:id="rId1" xr:uid="{71B35C30-2495-40DE-B48E-0FF8824656EA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E69B94-C2D1-4FB0-A0E1-FD1B3C17191E}">
  <sheetPr>
    <tabColor rgb="FF1F4E78"/>
  </sheetPr>
  <dimension ref="B2:I15"/>
  <sheetViews>
    <sheetView showGridLines="0" zoomScaleNormal="100" workbookViewId="0"/>
  </sheetViews>
  <sheetFormatPr defaultRowHeight="20.399999999999999" x14ac:dyDescent="0.45"/>
  <cols>
    <col min="1" max="1" width="2.609375" style="1" customWidth="1"/>
    <col min="2" max="2" width="11.5546875" style="1" customWidth="1"/>
    <col min="3" max="6" width="4.5" style="1" customWidth="1"/>
    <col min="7" max="7" width="6" style="1" customWidth="1"/>
    <col min="8" max="16384" width="8.88671875" style="1"/>
  </cols>
  <sheetData>
    <row r="2" spans="2:9" x14ac:dyDescent="0.45">
      <c r="B2" s="1" t="str" cm="1">
        <f t="array" ref="B2:G15">_xlfn.PIVOTBY(TBL_NOLEGGI_FILM[FILM],TBL_NOLEGGI_FILM[TRIMESTRE],TBL_NOLEGGI_FILM[NOLEGGI],_xleta.SUM,0,1,-2)</f>
        <v/>
      </c>
      <c r="C2" s="9" t="str">
        <v>T1</v>
      </c>
      <c r="D2" s="9" t="str">
        <v>T2</v>
      </c>
      <c r="E2" s="9" t="str">
        <v>T3</v>
      </c>
      <c r="F2" s="9" t="str">
        <v>T4</v>
      </c>
      <c r="G2" s="9" t="str">
        <v>Totale</v>
      </c>
    </row>
    <row r="3" spans="2:9" x14ac:dyDescent="0.45">
      <c r="B3" s="1" t="str">
        <v>The Dark Knight</v>
      </c>
      <c r="C3" s="9">
        <v>41</v>
      </c>
      <c r="D3" s="9">
        <v>27</v>
      </c>
      <c r="E3" s="9">
        <v>36</v>
      </c>
      <c r="F3" s="9">
        <v>65</v>
      </c>
      <c r="G3" s="9">
        <v>169</v>
      </c>
      <c r="I3" s="11" t="e" vm="2">
        <v>#VALUE!</v>
      </c>
    </row>
    <row r="4" spans="2:9" x14ac:dyDescent="0.45">
      <c r="B4" s="1" t="str">
        <v>Pulp Fiction</v>
      </c>
      <c r="C4" s="9">
        <v>32</v>
      </c>
      <c r="D4" s="9">
        <v>26</v>
      </c>
      <c r="E4" s="9">
        <v>62</v>
      </c>
      <c r="F4" s="9">
        <v>23</v>
      </c>
      <c r="G4" s="9">
        <v>143</v>
      </c>
      <c r="I4" s="12"/>
    </row>
    <row r="5" spans="2:9" x14ac:dyDescent="0.45">
      <c r="B5" s="1" t="str">
        <v>Alien</v>
      </c>
      <c r="C5" s="9">
        <v>37</v>
      </c>
      <c r="D5" s="9">
        <v>54</v>
      </c>
      <c r="E5" s="9">
        <v>28</v>
      </c>
      <c r="F5" s="9">
        <v>20</v>
      </c>
      <c r="G5" s="9">
        <v>139</v>
      </c>
      <c r="I5" s="6" t="s">
        <v>0</v>
      </c>
    </row>
    <row r="6" spans="2:9" x14ac:dyDescent="0.45">
      <c r="B6" s="1" t="str">
        <v>The Lion King</v>
      </c>
      <c r="C6" s="9">
        <v>49</v>
      </c>
      <c r="D6" s="9">
        <v>42</v>
      </c>
      <c r="E6" s="9">
        <v>15</v>
      </c>
      <c r="F6" s="9">
        <v>27</v>
      </c>
      <c r="G6" s="9">
        <v>133</v>
      </c>
      <c r="I6" s="7" t="s">
        <v>1</v>
      </c>
    </row>
    <row r="7" spans="2:9" x14ac:dyDescent="0.45">
      <c r="B7" s="1" t="str">
        <v>Toy Story</v>
      </c>
      <c r="C7" s="9">
        <v>31</v>
      </c>
      <c r="D7" s="9">
        <v>14</v>
      </c>
      <c r="E7" s="9">
        <v>40</v>
      </c>
      <c r="F7" s="9">
        <v>40</v>
      </c>
      <c r="G7" s="9">
        <v>125</v>
      </c>
    </row>
    <row r="8" spans="2:9" x14ac:dyDescent="0.45">
      <c r="B8" s="1" t="str">
        <v>Jurassic Park</v>
      </c>
      <c r="C8" s="9">
        <v>29</v>
      </c>
      <c r="D8" s="9">
        <v>57</v>
      </c>
      <c r="E8" s="9">
        <v>3</v>
      </c>
      <c r="F8" s="9">
        <v>16</v>
      </c>
      <c r="G8" s="9">
        <v>105</v>
      </c>
    </row>
    <row r="9" spans="2:9" x14ac:dyDescent="0.45">
      <c r="B9" s="1" t="str">
        <v>Interstellar</v>
      </c>
      <c r="C9" s="9">
        <v>18</v>
      </c>
      <c r="D9" s="9">
        <v>34</v>
      </c>
      <c r="E9" s="9">
        <v>22</v>
      </c>
      <c r="F9" s="9">
        <v>30</v>
      </c>
      <c r="G9" s="9">
        <v>104</v>
      </c>
    </row>
    <row r="10" spans="2:9" x14ac:dyDescent="0.45">
      <c r="B10" s="1" t="str">
        <v>The Godfather</v>
      </c>
      <c r="C10" s="9">
        <v>32</v>
      </c>
      <c r="D10" s="9">
        <v>11</v>
      </c>
      <c r="E10" s="9">
        <v>28</v>
      </c>
      <c r="F10" s="9">
        <v>26</v>
      </c>
      <c r="G10" s="9">
        <v>97</v>
      </c>
    </row>
    <row r="11" spans="2:9" x14ac:dyDescent="0.45">
      <c r="B11" s="1" t="str">
        <v>Gladiator</v>
      </c>
      <c r="C11" s="9">
        <v>34</v>
      </c>
      <c r="D11" s="9">
        <v>16</v>
      </c>
      <c r="E11" s="9">
        <v>22</v>
      </c>
      <c r="F11" s="9">
        <v>20</v>
      </c>
      <c r="G11" s="9">
        <v>92</v>
      </c>
    </row>
    <row r="12" spans="2:9" x14ac:dyDescent="0.45">
      <c r="B12" s="1" t="str">
        <v>Forrest Gump</v>
      </c>
      <c r="C12" s="9">
        <v>12</v>
      </c>
      <c r="D12" s="9">
        <v>6</v>
      </c>
      <c r="E12" s="9">
        <v>18</v>
      </c>
      <c r="F12" s="9">
        <v>43</v>
      </c>
      <c r="G12" s="9">
        <v>79</v>
      </c>
    </row>
    <row r="13" spans="2:9" x14ac:dyDescent="0.45">
      <c r="B13" s="1" t="str">
        <v>Titanic</v>
      </c>
      <c r="C13" s="9">
        <v>32</v>
      </c>
      <c r="D13" s="9">
        <v>19</v>
      </c>
      <c r="E13" s="9">
        <v>24</v>
      </c>
      <c r="F13" s="9" t="str">
        <v/>
      </c>
      <c r="G13" s="9">
        <v>75</v>
      </c>
    </row>
    <row r="14" spans="2:9" x14ac:dyDescent="0.45">
      <c r="B14" s="1" t="str">
        <v>Inception</v>
      </c>
      <c r="C14" s="9">
        <v>32</v>
      </c>
      <c r="D14" s="9">
        <v>10</v>
      </c>
      <c r="E14" s="9">
        <v>17</v>
      </c>
      <c r="F14" s="9" t="str">
        <v/>
      </c>
      <c r="G14" s="9">
        <v>59</v>
      </c>
    </row>
    <row r="15" spans="2:9" x14ac:dyDescent="0.45">
      <c r="B15" s="1" t="str">
        <v>Totale</v>
      </c>
      <c r="C15" s="9">
        <v>379</v>
      </c>
      <c r="D15" s="9">
        <v>316</v>
      </c>
      <c r="E15" s="9">
        <v>315</v>
      </c>
      <c r="F15" s="9">
        <v>310</v>
      </c>
      <c r="G15" s="9">
        <v>1320</v>
      </c>
    </row>
  </sheetData>
  <mergeCells count="1">
    <mergeCell ref="I3:I4"/>
  </mergeCells>
  <hyperlinks>
    <hyperlink ref="I5" r:id="rId1" xr:uid="{14F3C28C-78CD-441C-8D47-57AB72E85B4B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8F2B06-700F-4A7F-913A-EFA7AFCBEA30}">
  <sheetPr>
    <tabColor rgb="FF1F4E78"/>
  </sheetPr>
  <dimension ref="B2:F17"/>
  <sheetViews>
    <sheetView showGridLines="0" zoomScaleNormal="100" workbookViewId="0"/>
  </sheetViews>
  <sheetFormatPr defaultRowHeight="20.399999999999999" x14ac:dyDescent="0.45"/>
  <cols>
    <col min="1" max="1" width="2.609375" style="1" customWidth="1"/>
    <col min="2" max="2" width="8.38671875" style="1" customWidth="1"/>
    <col min="3" max="5" width="7.109375" style="1" customWidth="1"/>
    <col min="6" max="6" width="8.0546875" style="1" customWidth="1"/>
    <col min="7" max="16384" width="8.88671875" style="1"/>
  </cols>
  <sheetData>
    <row r="2" spans="2:6" x14ac:dyDescent="0.45">
      <c r="B2" s="4" t="s">
        <v>7</v>
      </c>
      <c r="C2" s="5" t="s">
        <v>24</v>
      </c>
    </row>
    <row r="4" spans="2:6" x14ac:dyDescent="0.45">
      <c r="B4" s="1" t="str" cm="1">
        <f t="array" ref="B4:F11">_xlfn.PIVOTBY(TBL_NOLEGGI_FILM[GENERE],TBL_NOLEGGI_FILM[QUALITÀ],TBL_NOLEGGI_FILM[IMPORTO],_xleta.SUM,0,1,-2,1,,TBL_NOLEGGI_FILM[CITTÀ]=C2)</f>
        <v/>
      </c>
      <c r="C4" s="3" t="str">
        <v>4K</v>
      </c>
      <c r="D4" s="3" t="str">
        <v>Full HD</v>
      </c>
      <c r="E4" s="3" t="str">
        <v>HD</v>
      </c>
      <c r="F4" s="3" t="str">
        <v>Totale</v>
      </c>
    </row>
    <row r="5" spans="2:6" x14ac:dyDescent="0.45">
      <c r="B5" s="1" t="str">
        <v>Action</v>
      </c>
      <c r="C5" s="3">
        <v>216.69</v>
      </c>
      <c r="D5" s="3">
        <v>164.67000000000002</v>
      </c>
      <c r="E5" s="3">
        <v>35.909999999999997</v>
      </c>
      <c r="F5" s="3">
        <v>417.27</v>
      </c>
    </row>
    <row r="6" spans="2:6" x14ac:dyDescent="0.45">
      <c r="B6" s="1" t="str">
        <v>Sci-Fi</v>
      </c>
      <c r="C6" s="3">
        <v>83.88</v>
      </c>
      <c r="D6" s="3">
        <v>94.81</v>
      </c>
      <c r="E6" s="3">
        <v>139.65</v>
      </c>
      <c r="F6" s="3">
        <v>318.34000000000003</v>
      </c>
    </row>
    <row r="7" spans="2:6" x14ac:dyDescent="0.45">
      <c r="B7" s="1" t="str">
        <v>Crime</v>
      </c>
      <c r="C7" s="3">
        <v>111.84</v>
      </c>
      <c r="D7" s="3">
        <v>134.73000000000002</v>
      </c>
      <c r="E7" s="3">
        <v>39.9</v>
      </c>
      <c r="F7" s="3">
        <v>286.47000000000003</v>
      </c>
    </row>
    <row r="8" spans="2:6" x14ac:dyDescent="0.45">
      <c r="B8" s="1" t="str">
        <v>Animation</v>
      </c>
      <c r="C8" s="3">
        <v>125.82</v>
      </c>
      <c r="D8" s="3">
        <v>79.84</v>
      </c>
      <c r="E8" s="3">
        <v>11.97</v>
      </c>
      <c r="F8" s="3">
        <v>217.63</v>
      </c>
    </row>
    <row r="9" spans="2:6" x14ac:dyDescent="0.45">
      <c r="B9" s="1" t="str">
        <v>Drama</v>
      </c>
      <c r="C9" s="3">
        <v>104.85</v>
      </c>
      <c r="D9" s="3">
        <v>4.99</v>
      </c>
      <c r="E9" s="3">
        <v>15.96</v>
      </c>
      <c r="F9" s="3">
        <v>125.80000000000001</v>
      </c>
    </row>
    <row r="10" spans="2:6" x14ac:dyDescent="0.45">
      <c r="B10" s="1" t="str">
        <v>Adventure</v>
      </c>
      <c r="C10" s="3" t="str">
        <v/>
      </c>
      <c r="D10" s="3">
        <v>24.95</v>
      </c>
      <c r="E10" s="3" t="str">
        <v/>
      </c>
      <c r="F10" s="3">
        <v>24.95</v>
      </c>
    </row>
    <row r="11" spans="2:6" x14ac:dyDescent="0.45">
      <c r="B11" s="1" t="str">
        <v>Totale</v>
      </c>
      <c r="C11" s="3">
        <v>643.07999999999993</v>
      </c>
      <c r="D11" s="3">
        <v>503.99</v>
      </c>
      <c r="E11" s="3">
        <v>243.39000000000001</v>
      </c>
      <c r="F11" s="3">
        <v>1390.4600000000005</v>
      </c>
    </row>
    <row r="14" spans="2:6" x14ac:dyDescent="0.45">
      <c r="B14" s="11" t="e" vm="2">
        <v>#VALUE!</v>
      </c>
    </row>
    <row r="15" spans="2:6" x14ac:dyDescent="0.45">
      <c r="B15" s="12"/>
    </row>
    <row r="16" spans="2:6" x14ac:dyDescent="0.45">
      <c r="B16" s="6" t="s">
        <v>0</v>
      </c>
    </row>
    <row r="17" spans="2:2" x14ac:dyDescent="0.45">
      <c r="B17" s="7" t="s">
        <v>1</v>
      </c>
    </row>
  </sheetData>
  <mergeCells count="1">
    <mergeCell ref="B14:B15"/>
  </mergeCells>
  <hyperlinks>
    <hyperlink ref="B16" r:id="rId1" xr:uid="{31D1F8A5-DEA4-4ABC-9A56-A5C53E93E47E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49A24E-4EBE-4E8F-8F8D-6A5975E378DE}">
  <sheetPr>
    <tabColor rgb="FF1F4E78"/>
  </sheetPr>
  <dimension ref="B2:F17"/>
  <sheetViews>
    <sheetView showGridLines="0" zoomScaleNormal="100" workbookViewId="0"/>
  </sheetViews>
  <sheetFormatPr defaultRowHeight="20.399999999999999" x14ac:dyDescent="0.45"/>
  <cols>
    <col min="1" max="1" width="2.609375" style="1" customWidth="1"/>
    <col min="2" max="2" width="11.5546875" style="1" customWidth="1"/>
    <col min="3" max="3" width="6.44140625" style="1" customWidth="1"/>
    <col min="4" max="4" width="6.609375" style="1" customWidth="1"/>
    <col min="5" max="5" width="6.44140625" style="1" customWidth="1"/>
    <col min="6" max="6" width="7.109375" style="1" customWidth="1"/>
    <col min="7" max="16384" width="8.88671875" style="1"/>
  </cols>
  <sheetData>
    <row r="2" spans="2:6" x14ac:dyDescent="0.45">
      <c r="B2" s="4" t="s">
        <v>7</v>
      </c>
      <c r="C2" s="5" t="s">
        <v>18</v>
      </c>
    </row>
    <row r="3" spans="2:6" x14ac:dyDescent="0.45">
      <c r="B3" s="4" t="s">
        <v>35</v>
      </c>
      <c r="C3" s="5" t="s">
        <v>36</v>
      </c>
    </row>
    <row r="5" spans="2:6" x14ac:dyDescent="0.45">
      <c r="B5" s="1" t="str" cm="1">
        <f t="array" ref="B5:F11">_xlfn.PIVOTBY(TBL_NOLEGGI_FILM[FILM],TBL_NOLEGGI_FILM[QUALITÀ],TBL_NOLEGGI_FILM[IMPORTO],_xleta.SUM,0,1,-2,1,,(TBL_NOLEGGI_FILM[CITTÀ]=C2)*(TBL_NOLEGGI_FILM[TRIMESTRE]=C3))</f>
        <v/>
      </c>
      <c r="C5" s="3" t="str">
        <v>4K</v>
      </c>
      <c r="D5" s="3" t="str">
        <v>Full HD</v>
      </c>
      <c r="E5" s="3" t="str">
        <v>HD</v>
      </c>
      <c r="F5" s="3" t="str">
        <v>Totale</v>
      </c>
    </row>
    <row r="6" spans="2:6" x14ac:dyDescent="0.45">
      <c r="B6" s="1" t="str">
        <v>Gladiator</v>
      </c>
      <c r="C6" s="3" t="str">
        <v/>
      </c>
      <c r="D6" s="3" t="str">
        <v/>
      </c>
      <c r="E6" s="3">
        <v>43.89</v>
      </c>
      <c r="F6" s="3">
        <v>43.89</v>
      </c>
    </row>
    <row r="7" spans="2:6" x14ac:dyDescent="0.45">
      <c r="B7" s="1" t="str">
        <v>Jurassic Park</v>
      </c>
      <c r="C7" s="3" t="str">
        <v/>
      </c>
      <c r="D7" s="3">
        <v>34.93</v>
      </c>
      <c r="E7" s="3" t="str">
        <v/>
      </c>
      <c r="F7" s="3">
        <v>34.93</v>
      </c>
    </row>
    <row r="8" spans="2:6" x14ac:dyDescent="0.45">
      <c r="B8" s="1" t="str">
        <v>Pulp Fiction</v>
      </c>
      <c r="C8" s="3" t="str">
        <v/>
      </c>
      <c r="D8" s="3" t="str">
        <v/>
      </c>
      <c r="E8" s="3">
        <v>27.93</v>
      </c>
      <c r="F8" s="3">
        <v>27.93</v>
      </c>
    </row>
    <row r="9" spans="2:6" x14ac:dyDescent="0.45">
      <c r="B9" s="1" t="str">
        <v>The Lion King</v>
      </c>
      <c r="C9" s="3" t="str">
        <v/>
      </c>
      <c r="D9" s="3">
        <v>19.96</v>
      </c>
      <c r="E9" s="3" t="str">
        <v/>
      </c>
      <c r="F9" s="3">
        <v>19.96</v>
      </c>
    </row>
    <row r="10" spans="2:6" x14ac:dyDescent="0.45">
      <c r="B10" s="1" t="str">
        <v>The Dark Knight</v>
      </c>
      <c r="C10" s="3">
        <v>13.98</v>
      </c>
      <c r="D10" s="3" t="str">
        <v/>
      </c>
      <c r="E10" s="3" t="str">
        <v/>
      </c>
      <c r="F10" s="3">
        <v>13.98</v>
      </c>
    </row>
    <row r="11" spans="2:6" x14ac:dyDescent="0.45">
      <c r="B11" s="1" t="str">
        <v>Totale</v>
      </c>
      <c r="C11" s="3">
        <v>13.98</v>
      </c>
      <c r="D11" s="3">
        <v>54.89</v>
      </c>
      <c r="E11" s="3">
        <v>71.819999999999993</v>
      </c>
      <c r="F11" s="3">
        <v>140.69</v>
      </c>
    </row>
    <row r="14" spans="2:6" x14ac:dyDescent="0.45">
      <c r="B14" s="11" t="e" vm="2">
        <v>#VALUE!</v>
      </c>
    </row>
    <row r="15" spans="2:6" x14ac:dyDescent="0.45">
      <c r="B15" s="12"/>
    </row>
    <row r="16" spans="2:6" x14ac:dyDescent="0.45">
      <c r="B16" s="6" t="s">
        <v>0</v>
      </c>
    </row>
    <row r="17" spans="2:2" x14ac:dyDescent="0.45">
      <c r="B17" s="7" t="s">
        <v>1</v>
      </c>
    </row>
  </sheetData>
  <mergeCells count="1">
    <mergeCell ref="B14:B15"/>
  </mergeCells>
  <hyperlinks>
    <hyperlink ref="B16" r:id="rId1" xr:uid="{BE6A25F4-F0F9-4D35-A7E6-E55157970A06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8AE5-34AE-43A9-BC70-50F1107D8218}">
  <sheetPr>
    <tabColor rgb="FF1F4E78"/>
  </sheetPr>
  <dimension ref="B2:H16"/>
  <sheetViews>
    <sheetView showGridLines="0" zoomScaleNormal="100" workbookViewId="0"/>
  </sheetViews>
  <sheetFormatPr defaultRowHeight="20.399999999999999" x14ac:dyDescent="0.45"/>
  <cols>
    <col min="1" max="1" width="2.609375" style="1" customWidth="1"/>
    <col min="2" max="2" width="8.38671875" style="1" customWidth="1"/>
    <col min="3" max="3" width="8.0546875" style="1" customWidth="1"/>
    <col min="4" max="4" width="6.44140625" style="1" customWidth="1"/>
    <col min="5" max="5" width="8.0546875" style="1" customWidth="1"/>
    <col min="6" max="6" width="6.609375" style="1" customWidth="1"/>
    <col min="7" max="7" width="8.0546875" style="1" customWidth="1"/>
    <col min="8" max="8" width="6.44140625" style="1" customWidth="1"/>
    <col min="9" max="16384" width="8.88671875" style="1"/>
  </cols>
  <sheetData>
    <row r="2" spans="2:8" x14ac:dyDescent="0.45">
      <c r="B2" s="1" t="str" cm="1">
        <f t="array" ref="B2:H10">_xlfn.PIVOTBY(TBL_NOLEGGI_FILM[GENERE],TBL_NOLEGGI_FILM[QUALITÀ],TBL_NOLEGGI_FILM[IMPORTO],_xlfn.HSTACK(_xleta.SUM,_xleta.AVERAGE),0,1,,0)</f>
        <v/>
      </c>
      <c r="C2" s="3" t="str">
        <v>4K</v>
      </c>
      <c r="D2" s="3" t="str">
        <v>4K</v>
      </c>
      <c r="E2" s="3" t="str">
        <v>Full HD</v>
      </c>
      <c r="F2" s="3" t="str">
        <v>Full HD</v>
      </c>
      <c r="G2" s="3" t="str">
        <v>HD</v>
      </c>
      <c r="H2" s="3" t="str">
        <v>HD</v>
      </c>
    </row>
    <row r="3" spans="2:8" x14ac:dyDescent="0.45">
      <c r="B3" s="1" t="str">
        <v/>
      </c>
      <c r="C3" s="3" t="str">
        <v>SOMMA</v>
      </c>
      <c r="D3" s="3" t="str">
        <v>MEDIA</v>
      </c>
      <c r="E3" s="3" t="str">
        <v>SOMMA</v>
      </c>
      <c r="F3" s="3" t="str">
        <v>MEDIA</v>
      </c>
      <c r="G3" s="3" t="str">
        <v>SOMMA</v>
      </c>
      <c r="H3" s="3" t="str">
        <v>MEDIA</v>
      </c>
    </row>
    <row r="4" spans="2:8" x14ac:dyDescent="0.45">
      <c r="B4" s="1" t="str">
        <v>Action</v>
      </c>
      <c r="C4" s="3">
        <v>608.12999999999988</v>
      </c>
      <c r="D4" s="3">
        <v>60.812999999999988</v>
      </c>
      <c r="E4" s="3">
        <v>449.09999999999997</v>
      </c>
      <c r="F4" s="3">
        <v>40.827272727272721</v>
      </c>
      <c r="G4" s="3">
        <v>335.15999999999997</v>
      </c>
      <c r="H4" s="3">
        <v>30.469090909090905</v>
      </c>
    </row>
    <row r="5" spans="2:8" x14ac:dyDescent="0.45">
      <c r="B5" s="1" t="str">
        <v>Adventure</v>
      </c>
      <c r="C5" s="3">
        <v>321.53999999999996</v>
      </c>
      <c r="D5" s="3">
        <v>64.307999999999993</v>
      </c>
      <c r="E5" s="3">
        <v>204.59</v>
      </c>
      <c r="F5" s="3">
        <v>29.227142857142859</v>
      </c>
      <c r="G5" s="3">
        <v>71.819999999999993</v>
      </c>
      <c r="H5" s="3">
        <v>35.909999999999997</v>
      </c>
    </row>
    <row r="6" spans="2:8" x14ac:dyDescent="0.45">
      <c r="B6" s="1" t="str">
        <v>Animation</v>
      </c>
      <c r="C6" s="3">
        <v>454.34999999999997</v>
      </c>
      <c r="D6" s="3">
        <v>37.862499999999997</v>
      </c>
      <c r="E6" s="3">
        <v>459.07999999999993</v>
      </c>
      <c r="F6" s="3">
        <v>38.256666666666661</v>
      </c>
      <c r="G6" s="3">
        <v>402.98999999999995</v>
      </c>
      <c r="H6" s="3">
        <v>33.582499999999996</v>
      </c>
    </row>
    <row r="7" spans="2:8" x14ac:dyDescent="0.45">
      <c r="B7" s="1" t="str">
        <v>Crime</v>
      </c>
      <c r="C7" s="3">
        <v>559.20000000000005</v>
      </c>
      <c r="D7" s="3">
        <v>55.92</v>
      </c>
      <c r="E7" s="3">
        <v>638.7199999999998</v>
      </c>
      <c r="F7" s="3">
        <v>39.919999999999987</v>
      </c>
      <c r="G7" s="3">
        <v>127.68</v>
      </c>
      <c r="H7" s="3">
        <v>25.536000000000001</v>
      </c>
    </row>
    <row r="8" spans="2:8" x14ac:dyDescent="0.45">
      <c r="B8" s="1" t="str">
        <v>Drama</v>
      </c>
      <c r="C8" s="3">
        <v>335.52000000000004</v>
      </c>
      <c r="D8" s="3">
        <v>41.940000000000005</v>
      </c>
      <c r="E8" s="3">
        <v>419.15999999999997</v>
      </c>
      <c r="F8" s="3">
        <v>32.24307692307692</v>
      </c>
      <c r="G8" s="3">
        <v>87.78</v>
      </c>
      <c r="H8" s="3">
        <v>29.26</v>
      </c>
    </row>
    <row r="9" spans="2:8" x14ac:dyDescent="0.45">
      <c r="B9" s="1" t="str">
        <v>Sci-Fi</v>
      </c>
      <c r="C9" s="3">
        <v>552.21</v>
      </c>
      <c r="D9" s="3">
        <v>46.017500000000005</v>
      </c>
      <c r="E9" s="3">
        <v>494.01</v>
      </c>
      <c r="F9" s="3">
        <v>32.933999999999997</v>
      </c>
      <c r="G9" s="3">
        <v>494.75999999999988</v>
      </c>
      <c r="H9" s="3">
        <v>30.922499999999992</v>
      </c>
    </row>
    <row r="10" spans="2:8" x14ac:dyDescent="0.45">
      <c r="B10" s="1" t="str">
        <v>Totale</v>
      </c>
      <c r="C10" s="3">
        <v>2830.9500000000007</v>
      </c>
      <c r="D10" s="3">
        <v>49.665789473684221</v>
      </c>
      <c r="E10" s="3">
        <v>2664.6600000000012</v>
      </c>
      <c r="F10" s="3">
        <v>36.008918918918937</v>
      </c>
      <c r="G10" s="3">
        <v>1520.190000000001</v>
      </c>
      <c r="H10" s="3">
        <v>31.024285714285735</v>
      </c>
    </row>
    <row r="13" spans="2:8" x14ac:dyDescent="0.45">
      <c r="B13" s="11" t="e" vm="2">
        <v>#VALUE!</v>
      </c>
    </row>
    <row r="14" spans="2:8" x14ac:dyDescent="0.45">
      <c r="B14" s="12"/>
    </row>
    <row r="15" spans="2:8" x14ac:dyDescent="0.45">
      <c r="B15" s="6" t="s">
        <v>0</v>
      </c>
    </row>
    <row r="16" spans="2:8" x14ac:dyDescent="0.45">
      <c r="B16" s="7" t="s">
        <v>1</v>
      </c>
    </row>
  </sheetData>
  <mergeCells count="1">
    <mergeCell ref="B13:B14"/>
  </mergeCells>
  <hyperlinks>
    <hyperlink ref="B15" r:id="rId1" xr:uid="{417838D7-3509-490C-86E6-870389DEFB83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2F10D6-3F59-4B83-886F-EDEF6014A3E8}">
  <sheetPr>
    <tabColor rgb="FF1F4E78"/>
  </sheetPr>
  <dimension ref="B2:F14"/>
  <sheetViews>
    <sheetView showGridLines="0" zoomScaleNormal="100" workbookViewId="0"/>
  </sheetViews>
  <sheetFormatPr defaultRowHeight="20.399999999999999" x14ac:dyDescent="0.45"/>
  <cols>
    <col min="1" max="1" width="2.609375" style="1" customWidth="1"/>
    <col min="2" max="2" width="8.38671875" style="1" customWidth="1"/>
    <col min="3" max="4" width="18.0546875" style="1" customWidth="1"/>
    <col min="5" max="5" width="17.5" style="1" customWidth="1"/>
    <col min="6" max="6" width="18.0546875" style="1" customWidth="1"/>
    <col min="7" max="16384" width="8.88671875" style="1"/>
  </cols>
  <sheetData>
    <row r="2" spans="2:6" x14ac:dyDescent="0.45">
      <c r="B2" s="1" t="str" cm="1">
        <f t="array" ref="B2:F8">_xlfn.PIVOTBY(TBL_NOLEGGI_FILM[GENERE],TBL_NOLEGGI_FILM[CITTÀ],TBL_NOLEGGI_FILM[FILM],_xlfn.LAMBDA(_xlpm.x,_xlfn.TEXTJOIN(", ",TRUE,_xlfn._xlws.SORT(_xlfn.UNIQUE(_xlpm.x)))),0,0,,0)</f>
        <v/>
      </c>
      <c r="C2" s="10" t="str">
        <v>Milano</v>
      </c>
      <c r="D2" s="10" t="str">
        <v>Napoli</v>
      </c>
      <c r="E2" s="10" t="str">
        <v>Roma</v>
      </c>
      <c r="F2" s="10" t="str">
        <v>Torino</v>
      </c>
    </row>
    <row r="3" spans="2:6" x14ac:dyDescent="0.45">
      <c r="B3" s="1" t="str">
        <v>Action</v>
      </c>
      <c r="C3" s="10" t="str">
        <v>Gladiator, The Dark Knight</v>
      </c>
      <c r="D3" s="10" t="str">
        <v>Gladiator, The Dark Knight</v>
      </c>
      <c r="E3" s="10" t="str">
        <v>Gladiator, The Dark Knight</v>
      </c>
      <c r="F3" s="10" t="str">
        <v>Gladiator, The Dark Knight</v>
      </c>
    </row>
    <row r="4" spans="2:6" x14ac:dyDescent="0.45">
      <c r="B4" s="1" t="str">
        <v>Adventure</v>
      </c>
      <c r="C4" s="10" t="str">
        <v>Jurassic Park</v>
      </c>
      <c r="D4" s="10" t="str">
        <v>Jurassic Park</v>
      </c>
      <c r="E4" s="10" t="str">
        <v>Jurassic Park</v>
      </c>
      <c r="F4" s="10" t="str">
        <v>Jurassic Park</v>
      </c>
    </row>
    <row r="5" spans="2:6" x14ac:dyDescent="0.45">
      <c r="B5" s="1" t="str">
        <v>Animation</v>
      </c>
      <c r="C5" s="10" t="str">
        <v>The Lion King, Toy Story</v>
      </c>
      <c r="D5" s="10" t="str">
        <v>The Lion King, Toy Story</v>
      </c>
      <c r="E5" s="10" t="str">
        <v>The Lion King, Toy Story</v>
      </c>
      <c r="F5" s="10" t="str">
        <v>The Lion King, Toy Story</v>
      </c>
    </row>
    <row r="6" spans="2:6" x14ac:dyDescent="0.45">
      <c r="B6" s="1" t="str">
        <v>Crime</v>
      </c>
      <c r="C6" s="10" t="str">
        <v>Pulp Fiction, The Godfather</v>
      </c>
      <c r="D6" s="10" t="str">
        <v>Pulp Fiction, The Godfather</v>
      </c>
      <c r="E6" s="10" t="str">
        <v>Pulp Fiction</v>
      </c>
      <c r="F6" s="10" t="str">
        <v>Pulp Fiction, The Godfather</v>
      </c>
    </row>
    <row r="7" spans="2:6" x14ac:dyDescent="0.45">
      <c r="B7" s="1" t="str">
        <v>Drama</v>
      </c>
      <c r="C7" s="10" t="str">
        <v>Forrest Gump, Titanic</v>
      </c>
      <c r="D7" s="10" t="str">
        <v>Forrest Gump, Titanic</v>
      </c>
      <c r="E7" s="10" t="str">
        <v>Forrest Gump, Titanic</v>
      </c>
      <c r="F7" s="10" t="str">
        <v>Forrest Gump, Titanic</v>
      </c>
    </row>
    <row r="8" spans="2:6" x14ac:dyDescent="0.45">
      <c r="B8" s="1" t="str">
        <v>Sci-Fi</v>
      </c>
      <c r="C8" s="10" t="str">
        <v>Alien, Inception, Interstellar</v>
      </c>
      <c r="D8" s="10" t="str">
        <v>Alien, Inception, Interstellar</v>
      </c>
      <c r="E8" s="10" t="str">
        <v>Alien, Interstellar</v>
      </c>
      <c r="F8" s="10" t="str">
        <v>Alien, Inception, Interstellar</v>
      </c>
    </row>
    <row r="11" spans="2:6" x14ac:dyDescent="0.45">
      <c r="B11" s="11" t="e" vm="2">
        <v>#VALUE!</v>
      </c>
    </row>
    <row r="12" spans="2:6" x14ac:dyDescent="0.45">
      <c r="B12" s="12"/>
    </row>
    <row r="13" spans="2:6" x14ac:dyDescent="0.45">
      <c r="B13" s="6" t="s">
        <v>0</v>
      </c>
    </row>
    <row r="14" spans="2:6" x14ac:dyDescent="0.45">
      <c r="B14" s="7" t="s">
        <v>1</v>
      </c>
    </row>
  </sheetData>
  <mergeCells count="1">
    <mergeCell ref="B11:B12"/>
  </mergeCells>
  <hyperlinks>
    <hyperlink ref="B13" r:id="rId1" xr:uid="{3B31281E-4D08-485A-BA04-F255AAA99F6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CHI_SONO &gt;</vt:lpstr>
      <vt:lpstr>TBL_NOLEGGI_FILM</vt:lpstr>
      <vt:lpstr>PIVOTPER_STANDARD</vt:lpstr>
      <vt:lpstr>PIVOTPER_SENZA_TOTALI</vt:lpstr>
      <vt:lpstr>PIVOTPER_ORDINARE</vt:lpstr>
      <vt:lpstr>PIVOTPER_SUBTOTALI</vt:lpstr>
      <vt:lpstr>PIVOTPER_PERCENTUALI</vt:lpstr>
      <vt:lpstr>PIVOTPER_TRIMESTRI</vt:lpstr>
      <vt:lpstr>PIVOTPER_UN_FILTRO</vt:lpstr>
      <vt:lpstr>PIVOTPER_DOPPIO_FILTRO</vt:lpstr>
      <vt:lpstr>PIVOTPER_CALCOLI_MOLTEPLICI</vt:lpstr>
      <vt:lpstr>PIVOTPER_ELENCO_FILM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Filocamo</dc:creator>
  <cp:lastModifiedBy>Marco Filocamo</cp:lastModifiedBy>
  <dcterms:created xsi:type="dcterms:W3CDTF">2026-07-27T08:14:07Z</dcterms:created>
  <dcterms:modified xsi:type="dcterms:W3CDTF">2026-11-05T16:19:34Z</dcterms:modified>
</cp:coreProperties>
</file>